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1505" activeTab="1"/>
  </bookViews>
  <sheets>
    <sheet name="Загальний " sheetId="1" r:id="rId1"/>
    <sheet name="Южноукраїнськ" sheetId="2" r:id="rId2"/>
    <sheet name="Первомайськ" sheetId="3" r:id="rId3"/>
  </sheets>
  <definedNames/>
  <calcPr fullCalcOnLoad="1"/>
</workbook>
</file>

<file path=xl/sharedStrings.xml><?xml version="1.0" encoding="utf-8"?>
<sst xmlns="http://schemas.openxmlformats.org/spreadsheetml/2006/main" count="375" uniqueCount="142">
  <si>
    <t>Показники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</si>
  <si>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</si>
  <si>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</si>
  <si>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</si>
  <si>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</si>
  <si>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</si>
  <si>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</si>
  <si>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</si>
  <si>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</si>
  <si>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</si>
  <si>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</si>
  <si>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</si>
  <si>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</si>
  <si>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- електроенергія</t>
  </si>
  <si>
    <t>Фінансовий результат до оподаткування</t>
  </si>
  <si>
    <t>Сплата податку на прибуток</t>
  </si>
  <si>
    <t>Придбання основних засобів, всього</t>
  </si>
  <si>
    <t>в т.ч. в розрізі основних засобів</t>
  </si>
  <si>
    <t>-водопостачання, водовідведення, теплопостачання</t>
  </si>
  <si>
    <t>5</t>
  </si>
  <si>
    <t>рішенням виконавчого комітету</t>
  </si>
  <si>
    <t>Южноукраїнської міської ради</t>
  </si>
  <si>
    <t xml:space="preserve">заробітна плата </t>
  </si>
  <si>
    <t>Єдиний соціальний внесок</t>
  </si>
  <si>
    <t xml:space="preserve">Витрати. Всього  </t>
  </si>
  <si>
    <t xml:space="preserve">Матеріали </t>
  </si>
  <si>
    <t xml:space="preserve">ПММ </t>
  </si>
  <si>
    <t xml:space="preserve">Амортизація основних засобів </t>
  </si>
  <si>
    <t xml:space="preserve">Поточний ремонт </t>
  </si>
  <si>
    <t xml:space="preserve">Послуги зв'язку </t>
  </si>
  <si>
    <t xml:space="preserve">Інші витрати </t>
  </si>
  <si>
    <t>Головний бухгалтер:</t>
  </si>
  <si>
    <t>Кучеренко В.П.</t>
  </si>
  <si>
    <t>6</t>
  </si>
  <si>
    <t xml:space="preserve">Транспортні послуги </t>
  </si>
  <si>
    <t>План на 2013рік</t>
  </si>
  <si>
    <t>Фінансовий з врахуванням дотації</t>
  </si>
  <si>
    <t>7</t>
  </si>
  <si>
    <t>- власних основних  засобів</t>
  </si>
  <si>
    <t>-безкоштовноотриманих основних засобів</t>
  </si>
  <si>
    <t>Затверджено:</t>
  </si>
  <si>
    <t>придбання товару</t>
  </si>
  <si>
    <t>Радько М.В.</t>
  </si>
  <si>
    <t>Дотація з міського бюджету</t>
  </si>
  <si>
    <t xml:space="preserve">Послуги сторонніх організацій </t>
  </si>
  <si>
    <t>1.1</t>
  </si>
  <si>
    <t>1.2</t>
  </si>
  <si>
    <t>1.3</t>
  </si>
  <si>
    <t>доход від продажу товарів</t>
  </si>
  <si>
    <t>дотація з МЦЗН</t>
  </si>
  <si>
    <t>амортизація безкоштовноотриманих основних засобів</t>
  </si>
  <si>
    <t>Факт за</t>
  </si>
  <si>
    <t>План на 2014рік</t>
  </si>
  <si>
    <t>2013р</t>
  </si>
  <si>
    <t>від ________ 2014 №________</t>
  </si>
  <si>
    <t>Фінансовий план комунального  книготорговельного підприємства "Кобзар" на 2014рік</t>
  </si>
  <si>
    <t>Оренда (Світанок)</t>
  </si>
  <si>
    <t>Оренда (банкомат)</t>
  </si>
  <si>
    <t>Оренда (ПП Артлайн)</t>
  </si>
  <si>
    <t>Оренда (Світанок земля )</t>
  </si>
  <si>
    <t>Оренда приміщення (Первомайськ)</t>
  </si>
  <si>
    <t xml:space="preserve">Обсл.РРО </t>
  </si>
  <si>
    <t>КП "ЖЕО"  (вивіз сміття)</t>
  </si>
  <si>
    <t>УДСО (Охорона)</t>
  </si>
  <si>
    <t>ПП Войтко (заправка картріджа)</t>
  </si>
  <si>
    <t xml:space="preserve">Плата за землю </t>
  </si>
  <si>
    <t>Торговий патент</t>
  </si>
  <si>
    <t>Поштові витрати (марки)</t>
  </si>
  <si>
    <t>Послуги банка</t>
  </si>
  <si>
    <t>Витрати на підписку</t>
  </si>
  <si>
    <t xml:space="preserve">Витрати на відрядження </t>
  </si>
  <si>
    <t>ПП Гайдукова Т.Л. (система М.Е.Док)</t>
  </si>
  <si>
    <t>Юстиція</t>
  </si>
  <si>
    <t>по магазину м. Южноукраїнськ</t>
  </si>
  <si>
    <t>2013рік</t>
  </si>
  <si>
    <t>в т.ч.   тис. грн</t>
  </si>
  <si>
    <t>в т.ч.  тис. грн</t>
  </si>
  <si>
    <t>по магазину в м.Первомайськ</t>
  </si>
  <si>
    <t>.1.4</t>
  </si>
  <si>
    <t>1.5</t>
  </si>
  <si>
    <t>1.6</t>
  </si>
  <si>
    <t>1.7</t>
  </si>
  <si>
    <t xml:space="preserve">Доходи, всього </t>
  </si>
  <si>
    <t>в тому числі :</t>
  </si>
  <si>
    <t>оренда (ПП Артлайн)</t>
  </si>
  <si>
    <t>оренда (банкомат)</t>
  </si>
  <si>
    <t>оренда (Світанок)</t>
  </si>
  <si>
    <t>оренда (Світанок земля )</t>
  </si>
  <si>
    <t xml:space="preserve">Заробітна плата </t>
  </si>
  <si>
    <t>Придбання товару</t>
  </si>
  <si>
    <t>в тому числіи :</t>
  </si>
  <si>
    <t xml:space="preserve">Комунальні послуги </t>
  </si>
  <si>
    <t>УДСО (охорона)</t>
  </si>
  <si>
    <t>УМВС (зняття з обліку автомобілів)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</si>
  <si>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</si>
  <si>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</si>
  <si>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</si>
  <si>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</si>
  <si>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</si>
  <si>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</si>
  <si>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</si>
  <si>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</si>
  <si>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</si>
  <si>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</si>
  <si>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</si>
  <si>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</si>
  <si>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</si>
  <si>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</si>
  <si>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</si>
  <si>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</si>
  <si>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</si>
  <si>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</si>
  <si>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</si>
  <si>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</si>
  <si>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</si>
  <si>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</si>
  <si>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2.21.1</t>
  </si>
  <si>
    <t>2.21.2</t>
  </si>
  <si>
    <t>2.21.3</t>
  </si>
  <si>
    <t>2.21.4</t>
  </si>
  <si>
    <t>2.21.5</t>
  </si>
  <si>
    <t>2.21.6</t>
  </si>
  <si>
    <t>2.21.7</t>
  </si>
  <si>
    <t>3</t>
  </si>
  <si>
    <t>4</t>
  </si>
  <si>
    <t>2.7.1</t>
  </si>
  <si>
    <t>2.7.2</t>
  </si>
  <si>
    <t>2.9.1</t>
  </si>
  <si>
    <t>2.9.2</t>
  </si>
  <si>
    <t>Директор ККТП  " Кобзар"</t>
  </si>
  <si>
    <t>№ п/п</t>
  </si>
  <si>
    <t>в т.ч. тис. грн</t>
  </si>
  <si>
    <t xml:space="preserve">Витрати, всього  </t>
  </si>
  <si>
    <t>аморртизація безкоштовно отриманих основних засобів</t>
  </si>
  <si>
    <t>в тому числі:</t>
  </si>
  <si>
    <t>власних основних  засобів</t>
  </si>
  <si>
    <t xml:space="preserve">Витрати , всього  </t>
  </si>
  <si>
    <t xml:space="preserve">Комунальні послуги , всього </t>
  </si>
  <si>
    <t>Комунальні послуги всього</t>
  </si>
  <si>
    <t>Амортизація основних засобів всьго</t>
  </si>
  <si>
    <r>
      <t>Доходи, всього</t>
    </r>
    <r>
      <rPr>
        <sz val="9"/>
        <rFont val="Arial"/>
        <family val="2"/>
      </rPr>
      <t xml:space="preserve"> </t>
    </r>
  </si>
  <si>
    <t>20.03.2014 № 64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</si>
</sst>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24" borderId="0" xfId="0" applyFill="1" applyAlignment="1">
      <alignment/>
    </xf>
    <xf numFmtId="0" fontId="21" fillId="0" borderId="0" xfId="53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53" applyFont="1">
      <alignment/>
      <protection/>
    </xf>
    <xf numFmtId="0" fontId="25" fillId="24" borderId="0" xfId="53" applyFont="1" applyFill="1">
      <alignment/>
      <protection/>
    </xf>
    <xf numFmtId="0" fontId="26" fillId="0" borderId="0" xfId="53" applyFont="1">
      <alignment/>
      <protection/>
    </xf>
    <xf numFmtId="176" fontId="25" fillId="0" borderId="0" xfId="53" applyNumberFormat="1" applyFont="1">
      <alignment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Alignment="1">
      <alignment horizontal="justify"/>
      <protection/>
    </xf>
    <xf numFmtId="0" fontId="24" fillId="24" borderId="0" xfId="0" applyFont="1" applyFill="1" applyAlignment="1">
      <alignment/>
    </xf>
    <xf numFmtId="0" fontId="25" fillId="24" borderId="0" xfId="53" applyFont="1" applyFill="1" applyAlignment="1">
      <alignment horizontal="left"/>
      <protection/>
    </xf>
    <xf numFmtId="0" fontId="25" fillId="0" borderId="0" xfId="53" applyFont="1">
      <alignment/>
      <protection/>
    </xf>
    <xf numFmtId="176" fontId="25" fillId="24" borderId="10" xfId="53" applyNumberFormat="1" applyFont="1" applyFill="1" applyBorder="1" applyAlignment="1">
      <alignment horizontal="right"/>
      <protection/>
    </xf>
    <xf numFmtId="176" fontId="0" fillId="24" borderId="0" xfId="0" applyNumberFormat="1" applyFill="1" applyAlignment="1">
      <alignment/>
    </xf>
    <xf numFmtId="176" fontId="25" fillId="24" borderId="0" xfId="53" applyNumberFormat="1" applyFont="1" applyFill="1" applyAlignment="1">
      <alignment horizontal="left"/>
      <protection/>
    </xf>
    <xf numFmtId="0" fontId="28" fillId="24" borderId="0" xfId="53" applyFont="1" applyFill="1" applyBorder="1" applyAlignment="1">
      <alignment horizontal="justify" vertical="top" wrapText="1"/>
      <protection/>
    </xf>
    <xf numFmtId="0" fontId="25" fillId="24" borderId="0" xfId="53" applyFont="1" applyFill="1" applyBorder="1" applyAlignment="1">
      <alignment horizontal="justify"/>
      <protection/>
    </xf>
    <xf numFmtId="176" fontId="24" fillId="24" borderId="0" xfId="0" applyNumberFormat="1" applyFont="1" applyFill="1" applyAlignment="1">
      <alignment/>
    </xf>
    <xf numFmtId="0" fontId="26" fillId="24" borderId="0" xfId="53" applyFont="1" applyFill="1">
      <alignment/>
      <protection/>
    </xf>
    <xf numFmtId="0" fontId="27" fillId="24" borderId="0" xfId="53" applyFont="1" applyFill="1" applyBorder="1" applyAlignment="1">
      <alignment horizontal="center"/>
      <protection/>
    </xf>
    <xf numFmtId="0" fontId="27" fillId="24" borderId="0" xfId="53" applyFont="1" applyFill="1" applyAlignment="1">
      <alignment horizontal="center"/>
      <protection/>
    </xf>
    <xf numFmtId="0" fontId="21" fillId="24" borderId="0" xfId="53" applyFont="1" applyFill="1">
      <alignment/>
      <protection/>
    </xf>
    <xf numFmtId="0" fontId="22" fillId="24" borderId="0" xfId="0" applyFont="1" applyFill="1" applyAlignment="1">
      <alignment/>
    </xf>
    <xf numFmtId="0" fontId="25" fillId="24" borderId="0" xfId="53" applyFont="1" applyFill="1" applyAlignment="1">
      <alignment horizontal="justify"/>
      <protection/>
    </xf>
    <xf numFmtId="0" fontId="7" fillId="24" borderId="11" xfId="53" applyFont="1" applyFill="1" applyBorder="1" applyAlignment="1">
      <alignment horizontal="justify"/>
      <protection/>
    </xf>
    <xf numFmtId="0" fontId="7" fillId="24" borderId="10" xfId="53" applyFont="1" applyFill="1" applyBorder="1" applyAlignment="1">
      <alignment horizontal="justify"/>
      <protection/>
    </xf>
    <xf numFmtId="49" fontId="7" fillId="24" borderId="11" xfId="53" applyNumberFormat="1" applyFont="1" applyFill="1" applyBorder="1" applyAlignment="1">
      <alignment horizontal="justify"/>
      <protection/>
    </xf>
    <xf numFmtId="176" fontId="7" fillId="24" borderId="11" xfId="53" applyNumberFormat="1" applyFont="1" applyFill="1" applyBorder="1" applyAlignment="1">
      <alignment horizontal="right"/>
      <protection/>
    </xf>
    <xf numFmtId="176" fontId="7" fillId="24" borderId="10" xfId="53" applyNumberFormat="1" applyFont="1" applyFill="1" applyBorder="1" applyAlignment="1">
      <alignment horizontal="right"/>
      <protection/>
    </xf>
    <xf numFmtId="0" fontId="0" fillId="24" borderId="0" xfId="0" applyFont="1" applyFill="1" applyAlignment="1">
      <alignment/>
    </xf>
    <xf numFmtId="0" fontId="7" fillId="24" borderId="11" xfId="53" applyFont="1" applyFill="1" applyBorder="1" applyAlignment="1">
      <alignment horizontal="justify"/>
      <protection/>
    </xf>
    <xf numFmtId="0" fontId="29" fillId="24" borderId="11" xfId="0" applyFont="1" applyFill="1" applyBorder="1" applyAlignment="1">
      <alignment vertical="top" wrapText="1"/>
    </xf>
    <xf numFmtId="176" fontId="7" fillId="24" borderId="12" xfId="53" applyNumberFormat="1" applyFont="1" applyFill="1" applyBorder="1" applyAlignment="1">
      <alignment horizontal="right"/>
      <protection/>
    </xf>
    <xf numFmtId="0" fontId="29" fillId="24" borderId="10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horizontal="justify" vertical="top" wrapText="1"/>
    </xf>
    <xf numFmtId="49" fontId="0" fillId="24" borderId="0" xfId="0" applyNumberFormat="1" applyFill="1" applyAlignment="1">
      <alignment/>
    </xf>
    <xf numFmtId="0" fontId="7" fillId="24" borderId="12" xfId="53" applyFont="1" applyFill="1" applyBorder="1" applyAlignment="1">
      <alignment horizontal="justify"/>
      <protection/>
    </xf>
    <xf numFmtId="0" fontId="29" fillId="24" borderId="12" xfId="0" applyFont="1" applyFill="1" applyBorder="1" applyAlignment="1">
      <alignment vertical="top" wrapText="1"/>
    </xf>
    <xf numFmtId="0" fontId="29" fillId="24" borderId="13" xfId="0" applyFont="1" applyFill="1" applyBorder="1" applyAlignment="1">
      <alignment vertical="top" wrapText="1"/>
    </xf>
    <xf numFmtId="49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 horizontal="center"/>
    </xf>
    <xf numFmtId="49" fontId="0" fillId="24" borderId="11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7" fillId="24" borderId="13" xfId="53" applyFont="1" applyFill="1" applyBorder="1" applyAlignment="1">
      <alignment horizontal="justify"/>
      <protection/>
    </xf>
    <xf numFmtId="0" fontId="25" fillId="24" borderId="14" xfId="53" applyFont="1" applyFill="1" applyBorder="1" applyAlignment="1">
      <alignment horizontal="justify"/>
      <protection/>
    </xf>
    <xf numFmtId="0" fontId="0" fillId="0" borderId="15" xfId="0" applyBorder="1" applyAlignment="1">
      <alignment/>
    </xf>
    <xf numFmtId="0" fontId="25" fillId="24" borderId="16" xfId="53" applyFont="1" applyFill="1" applyBorder="1" applyAlignment="1">
      <alignment horizontal="justify"/>
      <protection/>
    </xf>
    <xf numFmtId="49" fontId="25" fillId="24" borderId="17" xfId="53" applyNumberFormat="1" applyFont="1" applyFill="1" applyBorder="1" applyAlignment="1">
      <alignment horizontal="justify"/>
      <protection/>
    </xf>
    <xf numFmtId="49" fontId="25" fillId="24" borderId="18" xfId="53" applyNumberFormat="1" applyFont="1" applyFill="1" applyBorder="1" applyAlignment="1">
      <alignment horizontal="justify"/>
      <protection/>
    </xf>
    <xf numFmtId="176" fontId="7" fillId="24" borderId="0" xfId="53" applyNumberFormat="1" applyFont="1" applyFill="1" applyAlignment="1">
      <alignment horizontal="left"/>
      <protection/>
    </xf>
    <xf numFmtId="0" fontId="7" fillId="24" borderId="0" xfId="53" applyFont="1" applyFill="1" applyAlignment="1">
      <alignment horizontal="left"/>
      <protection/>
    </xf>
    <xf numFmtId="0" fontId="7" fillId="24" borderId="0" xfId="53" applyFont="1" applyFill="1" applyBorder="1" applyAlignment="1">
      <alignment horizontal="justify"/>
      <protection/>
    </xf>
    <xf numFmtId="176" fontId="0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/>
    </xf>
    <xf numFmtId="49" fontId="0" fillId="24" borderId="19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29" fillId="24" borderId="0" xfId="53" applyFont="1" applyFill="1" applyBorder="1" applyAlignment="1">
      <alignment horizontal="justify" vertical="top" wrapText="1"/>
      <protection/>
    </xf>
    <xf numFmtId="49" fontId="0" fillId="24" borderId="0" xfId="0" applyNumberFormat="1" applyFont="1" applyFill="1" applyBorder="1" applyAlignment="1">
      <alignment/>
    </xf>
    <xf numFmtId="0" fontId="30" fillId="24" borderId="11" xfId="0" applyFont="1" applyFill="1" applyBorder="1" applyAlignment="1">
      <alignment vertical="top" wrapText="1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5" fillId="24" borderId="14" xfId="53" applyFont="1" applyFill="1" applyBorder="1" applyAlignment="1">
      <alignment horizontal="justify"/>
      <protection/>
    </xf>
    <xf numFmtId="0" fontId="25" fillId="24" borderId="16" xfId="53" applyFont="1" applyFill="1" applyBorder="1" applyAlignment="1">
      <alignment horizontal="justify"/>
      <protection/>
    </xf>
    <xf numFmtId="49" fontId="25" fillId="24" borderId="17" xfId="53" applyNumberFormat="1" applyFont="1" applyFill="1" applyBorder="1" applyAlignment="1">
      <alignment horizontal="justify"/>
      <protection/>
    </xf>
    <xf numFmtId="49" fontId="25" fillId="24" borderId="18" xfId="53" applyNumberFormat="1" applyFont="1" applyFill="1" applyBorder="1" applyAlignment="1">
      <alignment horizontal="justify"/>
      <protection/>
    </xf>
    <xf numFmtId="176" fontId="25" fillId="24" borderId="0" xfId="53" applyNumberFormat="1" applyFont="1" applyFill="1">
      <alignment/>
      <protection/>
    </xf>
    <xf numFmtId="0" fontId="7" fillId="24" borderId="10" xfId="53" applyFont="1" applyFill="1" applyBorder="1" applyAlignment="1">
      <alignment horizontal="justify"/>
      <protection/>
    </xf>
    <xf numFmtId="0" fontId="24" fillId="24" borderId="20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32" fillId="24" borderId="10" xfId="53" applyFont="1" applyFill="1" applyBorder="1" applyAlignment="1">
      <alignment horizontal="justify"/>
      <protection/>
    </xf>
    <xf numFmtId="0" fontId="30" fillId="24" borderId="11" xfId="0" applyFont="1" applyFill="1" applyBorder="1" applyAlignment="1">
      <alignment horizontal="justify" vertical="top" wrapText="1"/>
    </xf>
    <xf numFmtId="49" fontId="32" fillId="24" borderId="11" xfId="53" applyNumberFormat="1" applyFont="1" applyFill="1" applyBorder="1" applyAlignment="1">
      <alignment horizontal="justify"/>
      <protection/>
    </xf>
    <xf numFmtId="0" fontId="0" fillId="0" borderId="0" xfId="0" applyFont="1" applyAlignment="1">
      <alignment/>
    </xf>
    <xf numFmtId="176" fontId="7" fillId="0" borderId="0" xfId="53" applyNumberFormat="1" applyFont="1" applyAlignment="1">
      <alignment horizontal="left"/>
      <protection/>
    </xf>
    <xf numFmtId="0" fontId="33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Fill="1" applyBorder="1" applyAlignment="1">
      <alignment horizontal="justify"/>
      <protection/>
    </xf>
    <xf numFmtId="176" fontId="0" fillId="0" borderId="0" xfId="0" applyNumberFormat="1" applyFont="1" applyAlignment="1">
      <alignment/>
    </xf>
    <xf numFmtId="0" fontId="34" fillId="0" borderId="0" xfId="53" applyFont="1">
      <alignment/>
      <protection/>
    </xf>
    <xf numFmtId="0" fontId="35" fillId="24" borderId="0" xfId="0" applyFont="1" applyFill="1" applyAlignment="1">
      <alignment/>
    </xf>
    <xf numFmtId="0" fontId="34" fillId="24" borderId="0" xfId="53" applyFont="1" applyFill="1" applyAlignment="1">
      <alignment horizontal="left"/>
      <protection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53" applyFont="1">
      <alignment/>
      <protection/>
    </xf>
    <xf numFmtId="0" fontId="37" fillId="24" borderId="0" xfId="53" applyFont="1" applyFill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53" applyFont="1">
      <alignment/>
      <protection/>
    </xf>
    <xf numFmtId="0" fontId="40" fillId="24" borderId="0" xfId="53" applyFont="1" applyFill="1">
      <alignment/>
      <protection/>
    </xf>
    <xf numFmtId="176" fontId="41" fillId="24" borderId="10" xfId="53" applyNumberFormat="1" applyFont="1" applyFill="1" applyBorder="1" applyAlignment="1">
      <alignment horizontal="right"/>
      <protection/>
    </xf>
    <xf numFmtId="176" fontId="41" fillId="24" borderId="11" xfId="53" applyNumberFormat="1" applyFont="1" applyFill="1" applyBorder="1" applyAlignment="1">
      <alignment horizontal="right"/>
      <protection/>
    </xf>
    <xf numFmtId="176" fontId="41" fillId="24" borderId="12" xfId="53" applyNumberFormat="1" applyFont="1" applyFill="1" applyBorder="1" applyAlignment="1">
      <alignment horizontal="right"/>
      <protection/>
    </xf>
    <xf numFmtId="0" fontId="41" fillId="24" borderId="11" xfId="53" applyFont="1" applyFill="1" applyBorder="1" applyAlignment="1">
      <alignment horizontal="justify"/>
      <protection/>
    </xf>
    <xf numFmtId="176" fontId="41" fillId="24" borderId="12" xfId="53" applyNumberFormat="1" applyFont="1" applyFill="1" applyBorder="1" applyAlignment="1">
      <alignment horizontal="right"/>
      <protection/>
    </xf>
    <xf numFmtId="176" fontId="41" fillId="24" borderId="10" xfId="53" applyNumberFormat="1" applyFont="1" applyFill="1" applyBorder="1" applyAlignment="1">
      <alignment horizontal="right"/>
      <protection/>
    </xf>
    <xf numFmtId="176" fontId="41" fillId="24" borderId="11" xfId="53" applyNumberFormat="1" applyFont="1" applyFill="1" applyBorder="1" applyAlignment="1">
      <alignment horizontal="right"/>
      <protection/>
    </xf>
    <xf numFmtId="0" fontId="25" fillId="24" borderId="23" xfId="53" applyFont="1" applyFill="1" applyBorder="1" applyAlignment="1">
      <alignment horizontal="justify"/>
      <protection/>
    </xf>
    <xf numFmtId="0" fontId="25" fillId="24" borderId="24" xfId="53" applyFont="1" applyFill="1" applyBorder="1" applyAlignment="1">
      <alignment horizontal="justify"/>
      <protection/>
    </xf>
    <xf numFmtId="0" fontId="25" fillId="24" borderId="25" xfId="53" applyFont="1" applyFill="1" applyBorder="1" applyAlignment="1">
      <alignment horizontal="justify"/>
      <protection/>
    </xf>
    <xf numFmtId="0" fontId="25" fillId="24" borderId="26" xfId="53" applyFont="1" applyFill="1" applyBorder="1" applyAlignment="1">
      <alignment horizontal="justify"/>
      <protection/>
    </xf>
    <xf numFmtId="0" fontId="25" fillId="24" borderId="27" xfId="53" applyFont="1" applyFill="1" applyBorder="1" applyAlignment="1">
      <alignment horizontal="justify"/>
      <protection/>
    </xf>
    <xf numFmtId="0" fontId="25" fillId="24" borderId="28" xfId="53" applyFont="1" applyFill="1" applyBorder="1" applyAlignment="1">
      <alignment horizontal="justify"/>
      <protection/>
    </xf>
    <xf numFmtId="0" fontId="25" fillId="24" borderId="29" xfId="53" applyFont="1" applyFill="1" applyBorder="1" applyAlignment="1">
      <alignment horizontal="center"/>
      <protection/>
    </xf>
    <xf numFmtId="0" fontId="25" fillId="24" borderId="30" xfId="53" applyFont="1" applyFill="1" applyBorder="1" applyAlignment="1">
      <alignment horizontal="center"/>
      <protection/>
    </xf>
    <xf numFmtId="0" fontId="25" fillId="0" borderId="29" xfId="53" applyFont="1" applyBorder="1" applyAlignment="1">
      <alignment horizontal="justify"/>
      <protection/>
    </xf>
    <xf numFmtId="0" fontId="25" fillId="0" borderId="17" xfId="53" applyFont="1" applyBorder="1" applyAlignment="1">
      <alignment horizontal="justify"/>
      <protection/>
    </xf>
    <xf numFmtId="0" fontId="40" fillId="0" borderId="25" xfId="53" applyFont="1" applyBorder="1" applyAlignment="1">
      <alignment horizontal="justify"/>
      <protection/>
    </xf>
    <xf numFmtId="0" fontId="40" fillId="0" borderId="26" xfId="53" applyFont="1" applyBorder="1" applyAlignment="1">
      <alignment horizontal="justify"/>
      <protection/>
    </xf>
    <xf numFmtId="0" fontId="25" fillId="24" borderId="27" xfId="53" applyFont="1" applyFill="1" applyBorder="1" applyAlignment="1">
      <alignment horizontal="justify"/>
      <protection/>
    </xf>
    <xf numFmtId="0" fontId="25" fillId="24" borderId="28" xfId="53" applyFont="1" applyFill="1" applyBorder="1" applyAlignment="1">
      <alignment horizontal="justify"/>
      <protection/>
    </xf>
    <xf numFmtId="0" fontId="25" fillId="24" borderId="29" xfId="53" applyFont="1" applyFill="1" applyBorder="1" applyAlignment="1">
      <alignment horizontal="center"/>
      <protection/>
    </xf>
    <xf numFmtId="0" fontId="25" fillId="24" borderId="30" xfId="53" applyFont="1" applyFill="1" applyBorder="1" applyAlignment="1">
      <alignment horizontal="center"/>
      <protection/>
    </xf>
    <xf numFmtId="0" fontId="40" fillId="24" borderId="25" xfId="53" applyFont="1" applyFill="1" applyBorder="1" applyAlignment="1">
      <alignment horizontal="justify"/>
      <protection/>
    </xf>
    <xf numFmtId="0" fontId="40" fillId="24" borderId="26" xfId="53" applyFont="1" applyFill="1" applyBorder="1" applyAlignment="1">
      <alignment horizontal="justify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68"/>
  <sheetViews>
    <sheetView workbookViewId="0" topLeftCell="A7">
      <selection activeCell="C33" sqref="C33:C34"/>
    </sheetView>
  </sheetViews>
  <sheetFormatPr defaultColWidth="9.00390625" defaultRowHeight="12.75"/>
  <cols>
    <col min="2" max="2" width="34.00390625" style="0" customWidth="1"/>
    <col min="3" max="3" width="8.25390625" style="0" customWidth="1"/>
    <col min="6" max="6" width="6.125" style="2" customWidth="1"/>
    <col min="7" max="17" width="6.125" style="0" customWidth="1"/>
  </cols>
  <sheetData>
    <row r="4" spans="5:15" ht="12.75">
      <c r="E4" s="2"/>
      <c r="L4" s="5"/>
      <c r="M4" s="5"/>
      <c r="N4" s="5"/>
      <c r="O4" s="5"/>
    </row>
    <row r="5" spans="5:15" ht="12.75">
      <c r="E5" s="2"/>
      <c r="L5" s="5"/>
      <c r="M5" s="5"/>
      <c r="N5" s="5"/>
      <c r="O5" s="5"/>
    </row>
    <row r="6" spans="2:17" ht="12.75">
      <c r="B6" s="6"/>
      <c r="C6" s="7"/>
      <c r="D6" s="7"/>
      <c r="E6" s="8"/>
      <c r="F6" s="8"/>
      <c r="G6" s="7"/>
      <c r="H6" s="7"/>
      <c r="I6" s="7"/>
      <c r="J6" s="7"/>
      <c r="K6" s="7"/>
      <c r="L6" s="16" t="s">
        <v>40</v>
      </c>
      <c r="M6" s="16"/>
      <c r="N6" s="16"/>
      <c r="O6" s="9"/>
      <c r="P6" s="6"/>
      <c r="Q6" s="6"/>
    </row>
    <row r="7" spans="2:17" ht="12.75">
      <c r="B7" s="6"/>
      <c r="C7" s="7"/>
      <c r="D7" s="7"/>
      <c r="E7" s="8"/>
      <c r="F7" s="8"/>
      <c r="G7" s="7"/>
      <c r="H7" s="7"/>
      <c r="I7" s="7"/>
      <c r="J7" s="7"/>
      <c r="K7" s="10"/>
      <c r="L7" s="16" t="s">
        <v>20</v>
      </c>
      <c r="M7" s="16"/>
      <c r="N7" s="16"/>
      <c r="O7" s="9"/>
      <c r="P7" s="6"/>
      <c r="Q7" s="6"/>
    </row>
    <row r="8" spans="2:17" ht="12.75">
      <c r="B8" s="6"/>
      <c r="C8" s="7"/>
      <c r="D8" s="7"/>
      <c r="E8" s="8"/>
      <c r="F8" s="73"/>
      <c r="G8" s="7"/>
      <c r="H8" s="10"/>
      <c r="I8" s="7"/>
      <c r="J8" s="7"/>
      <c r="K8" s="7"/>
      <c r="L8" s="16" t="s">
        <v>21</v>
      </c>
      <c r="M8" s="16"/>
      <c r="N8" s="16"/>
      <c r="O8" s="9"/>
      <c r="P8" s="6"/>
      <c r="Q8" s="6"/>
    </row>
    <row r="9" spans="2:17" ht="12.75">
      <c r="B9" s="6"/>
      <c r="C9" s="7"/>
      <c r="D9" s="7"/>
      <c r="E9" s="8"/>
      <c r="F9" s="8"/>
      <c r="G9" s="7"/>
      <c r="H9" s="7"/>
      <c r="I9" s="7"/>
      <c r="J9" s="7"/>
      <c r="K9" s="7"/>
      <c r="L9" s="9" t="s">
        <v>54</v>
      </c>
      <c r="M9" s="9"/>
      <c r="N9" s="9"/>
      <c r="O9" s="9"/>
      <c r="P9" s="6"/>
      <c r="Q9" s="6"/>
    </row>
    <row r="10" spans="2:17" ht="12.75">
      <c r="B10" s="11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15">
      <c r="B11" s="12"/>
      <c r="C11" s="3" t="s">
        <v>55</v>
      </c>
      <c r="D11" s="3"/>
      <c r="E11" s="3"/>
      <c r="F11" s="26"/>
      <c r="G11" s="3"/>
      <c r="H11" s="3"/>
      <c r="I11" s="3"/>
      <c r="J11" s="3"/>
      <c r="K11" s="3"/>
      <c r="L11" s="3"/>
      <c r="M11" s="3"/>
      <c r="N11" s="3"/>
      <c r="O11" s="4"/>
      <c r="P11" s="6"/>
      <c r="Q11" s="6"/>
    </row>
    <row r="12" spans="2:17" ht="13.5" thickBot="1">
      <c r="B12" s="13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1" ht="12.75">
      <c r="A13" s="67" t="s">
        <v>130</v>
      </c>
      <c r="B13" s="104" t="s">
        <v>0</v>
      </c>
      <c r="C13" s="106" t="s">
        <v>35</v>
      </c>
      <c r="D13" s="69" t="s">
        <v>51</v>
      </c>
      <c r="E13" s="108" t="s">
        <v>52</v>
      </c>
      <c r="F13" s="110" t="s">
        <v>75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2"/>
      <c r="S13" s="2"/>
      <c r="T13" s="2"/>
      <c r="U13" s="2"/>
    </row>
    <row r="14" spans="1:21" ht="13.5" thickBot="1">
      <c r="A14" s="68"/>
      <c r="B14" s="105"/>
      <c r="C14" s="107"/>
      <c r="D14" s="70" t="s">
        <v>74</v>
      </c>
      <c r="E14" s="109"/>
      <c r="F14" s="71" t="s">
        <v>1</v>
      </c>
      <c r="G14" s="71" t="s">
        <v>2</v>
      </c>
      <c r="H14" s="71" t="s">
        <v>3</v>
      </c>
      <c r="I14" s="71" t="s">
        <v>4</v>
      </c>
      <c r="J14" s="71" t="s">
        <v>5</v>
      </c>
      <c r="K14" s="71" t="s">
        <v>6</v>
      </c>
      <c r="L14" s="71" t="s">
        <v>7</v>
      </c>
      <c r="M14" s="71" t="s">
        <v>8</v>
      </c>
      <c r="N14" s="71" t="s">
        <v>9</v>
      </c>
      <c r="O14" s="71" t="s">
        <v>10</v>
      </c>
      <c r="P14" s="71" t="s">
        <v>11</v>
      </c>
      <c r="Q14" s="72" t="s">
        <v>12</v>
      </c>
      <c r="R14" s="2"/>
      <c r="S14" s="2"/>
      <c r="T14" s="2"/>
      <c r="U14" s="2"/>
    </row>
    <row r="15" spans="1:21" ht="12.75">
      <c r="A15" s="47">
        <v>1</v>
      </c>
      <c r="B15" s="74" t="s">
        <v>140</v>
      </c>
      <c r="C15" s="33">
        <f>SUM(C17:C21)</f>
        <v>1010.5</v>
      </c>
      <c r="D15" s="33">
        <f>SUM(D17:D21)</f>
        <v>937.1</v>
      </c>
      <c r="E15" s="33">
        <f>SUM(E17:E23)</f>
        <v>945</v>
      </c>
      <c r="F15" s="33">
        <f>SUM(F17:F23)</f>
        <v>45.400000000000006</v>
      </c>
      <c r="G15" s="33">
        <f aca="true" t="shared" si="0" ref="G15:Q15">SUM(G17:G23)</f>
        <v>44.6</v>
      </c>
      <c r="H15" s="33">
        <f t="shared" si="0"/>
        <v>70.6</v>
      </c>
      <c r="I15" s="33">
        <f t="shared" si="0"/>
        <v>66.89999999999999</v>
      </c>
      <c r="J15" s="33">
        <f t="shared" si="0"/>
        <v>62.9</v>
      </c>
      <c r="K15" s="33">
        <f t="shared" si="0"/>
        <v>61.699999999999996</v>
      </c>
      <c r="L15" s="33">
        <f t="shared" si="0"/>
        <v>77.5</v>
      </c>
      <c r="M15" s="33">
        <f t="shared" si="0"/>
        <v>126.9</v>
      </c>
      <c r="N15" s="33">
        <f t="shared" si="0"/>
        <v>140.6</v>
      </c>
      <c r="O15" s="33">
        <f t="shared" si="0"/>
        <v>74.3</v>
      </c>
      <c r="P15" s="33">
        <f t="shared" si="0"/>
        <v>79.1</v>
      </c>
      <c r="Q15" s="33">
        <f t="shared" si="0"/>
        <v>94.5</v>
      </c>
      <c r="R15" s="18">
        <f aca="true" t="shared" si="1" ref="R15:R24">SUM(F15:Q15)</f>
        <v>945</v>
      </c>
      <c r="S15" s="18">
        <f>SUM(R17+R18+R19)</f>
        <v>899.4</v>
      </c>
      <c r="T15" s="2"/>
      <c r="U15" s="2"/>
    </row>
    <row r="16" spans="1:21" ht="12.75">
      <c r="A16" s="47"/>
      <c r="B16" s="29" t="s">
        <v>83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8"/>
      <c r="S16" s="18"/>
      <c r="T16" s="2"/>
      <c r="U16" s="2"/>
    </row>
    <row r="17" spans="1:21" ht="12.75">
      <c r="A17" s="46" t="s">
        <v>45</v>
      </c>
      <c r="B17" s="34" t="s">
        <v>48</v>
      </c>
      <c r="C17" s="32">
        <v>971.8</v>
      </c>
      <c r="D17" s="33">
        <v>877.5</v>
      </c>
      <c r="E17" s="32">
        <f aca="true" t="shared" si="2" ref="E17:E22">SUM(F17:Q17)</f>
        <v>873.6</v>
      </c>
      <c r="F17" s="32">
        <f>SUM(Южноукраїнськ!F13+Первомайськ!F15)</f>
        <v>41.1</v>
      </c>
      <c r="G17" s="32">
        <f>SUM(Южноукраїнськ!G13+Первомайськ!G15)</f>
        <v>38.5</v>
      </c>
      <c r="H17" s="32">
        <f>SUM(Южноукраїнськ!H13+Первомайськ!H15)</f>
        <v>64.5</v>
      </c>
      <c r="I17" s="32">
        <f>SUM(Южноукраїнськ!I13+Первомайськ!I15)</f>
        <v>60.8</v>
      </c>
      <c r="J17" s="32">
        <f>SUM(Южноукраїнськ!J13+Первомайськ!J15)</f>
        <v>56.8</v>
      </c>
      <c r="K17" s="32">
        <f>SUM(Южноукраїнськ!K13+Первомайськ!K15)</f>
        <v>55.599999999999994</v>
      </c>
      <c r="L17" s="32">
        <f>SUM(Южноукраїнськ!L13+Первомайськ!L15)</f>
        <v>71.4</v>
      </c>
      <c r="M17" s="32">
        <f>SUM(Южноукраїнськ!M13+Первомайськ!M15)</f>
        <v>120.80000000000001</v>
      </c>
      <c r="N17" s="32">
        <f>SUM(Южноукраїнськ!N13+Первомайськ!N15)</f>
        <v>134.5</v>
      </c>
      <c r="O17" s="32">
        <f>SUM(Южноукраїнськ!O13+Первомайськ!O15)</f>
        <v>68.2</v>
      </c>
      <c r="P17" s="32">
        <f>SUM(Южноукраїнськ!P13+Первомайськ!P15)</f>
        <v>73</v>
      </c>
      <c r="Q17" s="32">
        <f>SUM(Южноукраїнськ!Q13+Первомайськ!Q15)</f>
        <v>88.4</v>
      </c>
      <c r="R17" s="18">
        <f t="shared" si="1"/>
        <v>873.6</v>
      </c>
      <c r="S17" s="2"/>
      <c r="T17" s="2"/>
      <c r="U17" s="2"/>
    </row>
    <row r="18" spans="1:21" ht="12.75">
      <c r="A18" s="46" t="s">
        <v>46</v>
      </c>
      <c r="B18" s="35" t="s">
        <v>49</v>
      </c>
      <c r="C18" s="32">
        <v>32.7</v>
      </c>
      <c r="D18" s="33">
        <v>43.1</v>
      </c>
      <c r="E18" s="32">
        <f t="shared" si="2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18">
        <f t="shared" si="1"/>
        <v>0</v>
      </c>
      <c r="S18" s="2"/>
      <c r="T18" s="2"/>
      <c r="U18" s="2"/>
    </row>
    <row r="19" spans="1:21" ht="45">
      <c r="A19" s="46" t="s">
        <v>47</v>
      </c>
      <c r="B19" s="65" t="s">
        <v>50</v>
      </c>
      <c r="C19" s="37">
        <v>6</v>
      </c>
      <c r="D19" s="32">
        <v>6</v>
      </c>
      <c r="E19" s="32">
        <f t="shared" si="2"/>
        <v>25.800000000000004</v>
      </c>
      <c r="F19" s="32">
        <v>0.5</v>
      </c>
      <c r="G19" s="32">
        <v>2.3</v>
      </c>
      <c r="H19" s="32">
        <v>2.3</v>
      </c>
      <c r="I19" s="32">
        <v>2.3</v>
      </c>
      <c r="J19" s="32">
        <v>2.3</v>
      </c>
      <c r="K19" s="32">
        <v>2.3</v>
      </c>
      <c r="L19" s="32">
        <v>2.3</v>
      </c>
      <c r="M19" s="32">
        <v>2.3</v>
      </c>
      <c r="N19" s="32">
        <v>2.3</v>
      </c>
      <c r="O19" s="32">
        <v>2.3</v>
      </c>
      <c r="P19" s="32">
        <v>2.3</v>
      </c>
      <c r="Q19" s="32">
        <v>2.3</v>
      </c>
      <c r="R19" s="18">
        <f t="shared" si="1"/>
        <v>25.800000000000004</v>
      </c>
      <c r="S19" s="2"/>
      <c r="T19" s="2"/>
      <c r="U19" s="2"/>
    </row>
    <row r="20" spans="1:21" ht="12.75">
      <c r="A20" s="46" t="s">
        <v>78</v>
      </c>
      <c r="B20" s="36" t="s">
        <v>58</v>
      </c>
      <c r="C20" s="37">
        <v>0</v>
      </c>
      <c r="D20" s="32">
        <v>6.5</v>
      </c>
      <c r="E20" s="32">
        <f t="shared" si="2"/>
        <v>7.199999999999998</v>
      </c>
      <c r="F20" s="32">
        <v>0.6</v>
      </c>
      <c r="G20" s="32">
        <v>0.6</v>
      </c>
      <c r="H20" s="32">
        <v>0.6</v>
      </c>
      <c r="I20" s="32">
        <v>0.6</v>
      </c>
      <c r="J20" s="32">
        <v>0.6</v>
      </c>
      <c r="K20" s="32">
        <v>0.6</v>
      </c>
      <c r="L20" s="32">
        <v>0.6</v>
      </c>
      <c r="M20" s="32">
        <v>0.6</v>
      </c>
      <c r="N20" s="32">
        <v>0.6</v>
      </c>
      <c r="O20" s="32">
        <v>0.6</v>
      </c>
      <c r="P20" s="32">
        <v>0.6</v>
      </c>
      <c r="Q20" s="32">
        <v>0.6</v>
      </c>
      <c r="R20" s="18">
        <f t="shared" si="1"/>
        <v>7.199999999999998</v>
      </c>
      <c r="S20" s="2"/>
      <c r="T20" s="2"/>
      <c r="U20" s="2"/>
    </row>
    <row r="21" spans="1:21" ht="12.75">
      <c r="A21" s="46" t="s">
        <v>79</v>
      </c>
      <c r="B21" s="36" t="s">
        <v>57</v>
      </c>
      <c r="C21" s="37">
        <v>0</v>
      </c>
      <c r="D21" s="32">
        <v>4</v>
      </c>
      <c r="E21" s="32">
        <f t="shared" si="2"/>
        <v>6</v>
      </c>
      <c r="F21" s="32">
        <v>0.5</v>
      </c>
      <c r="G21" s="32">
        <v>0.5</v>
      </c>
      <c r="H21" s="32">
        <v>0.5</v>
      </c>
      <c r="I21" s="32">
        <v>0.5</v>
      </c>
      <c r="J21" s="32">
        <v>0.5</v>
      </c>
      <c r="K21" s="32">
        <v>0.5</v>
      </c>
      <c r="L21" s="32">
        <v>0.5</v>
      </c>
      <c r="M21" s="32">
        <v>0.5</v>
      </c>
      <c r="N21" s="32">
        <v>0.5</v>
      </c>
      <c r="O21" s="32">
        <v>0.5</v>
      </c>
      <c r="P21" s="32">
        <v>0.5</v>
      </c>
      <c r="Q21" s="32">
        <v>0.5</v>
      </c>
      <c r="R21" s="18">
        <f t="shared" si="1"/>
        <v>6</v>
      </c>
      <c r="S21" s="2"/>
      <c r="T21" s="2"/>
      <c r="U21" s="2"/>
    </row>
    <row r="22" spans="1:21" ht="12.75">
      <c r="A22" s="46" t="s">
        <v>80</v>
      </c>
      <c r="B22" s="38" t="s">
        <v>56</v>
      </c>
      <c r="C22" s="37"/>
      <c r="D22" s="32"/>
      <c r="E22" s="32">
        <f t="shared" si="2"/>
        <v>30</v>
      </c>
      <c r="F22" s="32">
        <v>2.5</v>
      </c>
      <c r="G22" s="32">
        <v>2.5</v>
      </c>
      <c r="H22" s="32">
        <v>2.5</v>
      </c>
      <c r="I22" s="32">
        <v>2.5</v>
      </c>
      <c r="J22" s="32">
        <v>2.5</v>
      </c>
      <c r="K22" s="32">
        <v>2.5</v>
      </c>
      <c r="L22" s="32">
        <v>2.5</v>
      </c>
      <c r="M22" s="32">
        <v>2.5</v>
      </c>
      <c r="N22" s="32">
        <v>2.5</v>
      </c>
      <c r="O22" s="32">
        <v>2.5</v>
      </c>
      <c r="P22" s="32">
        <v>2.5</v>
      </c>
      <c r="Q22" s="32">
        <v>2.5</v>
      </c>
      <c r="R22" s="18">
        <f>SUM(F22:Q22)</f>
        <v>30</v>
      </c>
      <c r="S22" s="2"/>
      <c r="T22" s="2"/>
      <c r="U22" s="2"/>
    </row>
    <row r="23" spans="1:21" ht="12.75">
      <c r="A23" s="46" t="s">
        <v>81</v>
      </c>
      <c r="B23" s="38" t="s">
        <v>59</v>
      </c>
      <c r="C23" s="37"/>
      <c r="D23" s="32"/>
      <c r="E23" s="32">
        <f>SUM(F23:Q23)</f>
        <v>2.4</v>
      </c>
      <c r="F23" s="32">
        <v>0.2</v>
      </c>
      <c r="G23" s="32">
        <v>0.2</v>
      </c>
      <c r="H23" s="32">
        <v>0.2</v>
      </c>
      <c r="I23" s="32">
        <v>0.2</v>
      </c>
      <c r="J23" s="32">
        <v>0.2</v>
      </c>
      <c r="K23" s="32">
        <v>0.2</v>
      </c>
      <c r="L23" s="32">
        <v>0.2</v>
      </c>
      <c r="M23" s="32">
        <v>0.2</v>
      </c>
      <c r="N23" s="32">
        <v>0.2</v>
      </c>
      <c r="O23" s="32">
        <v>0.2</v>
      </c>
      <c r="P23" s="32">
        <v>0.2</v>
      </c>
      <c r="Q23" s="32">
        <v>0.2</v>
      </c>
      <c r="R23" s="18"/>
      <c r="S23" s="2"/>
      <c r="T23" s="2"/>
      <c r="U23" s="2"/>
    </row>
    <row r="24" spans="1:21" ht="12.75">
      <c r="A24" s="46" t="s">
        <v>94</v>
      </c>
      <c r="B24" s="77" t="s">
        <v>136</v>
      </c>
      <c r="C24" s="32">
        <f>SUM(C26+C27+C28+C31+C32+C35+C36+C40+C41+C51)</f>
        <v>1009.0000000000001</v>
      </c>
      <c r="D24" s="32">
        <f>SUM(D26+D27+D28+D31+D32+D35+D36+D40+D41+D51)</f>
        <v>998.1</v>
      </c>
      <c r="E24" s="32">
        <f>SUM(E26+E27+E28+E31+E32+E35+E36+E40+E41+E51)</f>
        <v>944.0999999999999</v>
      </c>
      <c r="F24" s="32">
        <f aca="true" t="shared" si="3" ref="F24:Q24">SUM(F26+F27+F28+F31+F32+F35+F36+F40+F41+F51)</f>
        <v>57.7</v>
      </c>
      <c r="G24" s="32">
        <f t="shared" si="3"/>
        <v>60.699999999999996</v>
      </c>
      <c r="H24" s="32">
        <f t="shared" si="3"/>
        <v>75.70000000000002</v>
      </c>
      <c r="I24" s="32">
        <f t="shared" si="3"/>
        <v>70.19999999999999</v>
      </c>
      <c r="J24" s="32">
        <f t="shared" si="3"/>
        <v>68</v>
      </c>
      <c r="K24" s="32">
        <f t="shared" si="3"/>
        <v>66.7</v>
      </c>
      <c r="L24" s="32">
        <f t="shared" si="3"/>
        <v>76.70000000000002</v>
      </c>
      <c r="M24" s="32">
        <f t="shared" si="3"/>
        <v>109.4</v>
      </c>
      <c r="N24" s="32">
        <f t="shared" si="3"/>
        <v>117.00000000000001</v>
      </c>
      <c r="O24" s="32">
        <f t="shared" si="3"/>
        <v>73.39999999999999</v>
      </c>
      <c r="P24" s="32">
        <f t="shared" si="3"/>
        <v>78.50000000000001</v>
      </c>
      <c r="Q24" s="32">
        <f t="shared" si="3"/>
        <v>90.10000000000001</v>
      </c>
      <c r="R24" s="18">
        <f t="shared" si="1"/>
        <v>944.1</v>
      </c>
      <c r="S24" s="18">
        <f>SUM(R26+R27+R28+R31+R32+R35+R36+R40+R41+R51)</f>
        <v>944.0999999999999</v>
      </c>
      <c r="T24" s="18">
        <f>SUM(R51+R41+R40+R36+R35+R32+R31+R28+R27+R26)</f>
        <v>944.1</v>
      </c>
      <c r="U24" s="2"/>
    </row>
    <row r="25" spans="1:21" ht="12.75">
      <c r="A25" s="46"/>
      <c r="B25" s="35" t="s">
        <v>134</v>
      </c>
      <c r="C25" s="32">
        <v>0</v>
      </c>
      <c r="D25" s="32"/>
      <c r="E25" s="32"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2"/>
      <c r="S25" s="2"/>
      <c r="T25" s="2"/>
      <c r="U25" s="2"/>
    </row>
    <row r="26" spans="1:21" ht="12.75">
      <c r="A26" s="46" t="s">
        <v>95</v>
      </c>
      <c r="B26" s="35" t="s">
        <v>22</v>
      </c>
      <c r="C26" s="32">
        <v>285</v>
      </c>
      <c r="D26" s="32">
        <v>239.9</v>
      </c>
      <c r="E26" s="32">
        <f>SUM(F26:Q26)</f>
        <v>225.9</v>
      </c>
      <c r="F26" s="32">
        <f>SUM(Южноукраїнськ!F22+Первомайськ!F24)</f>
        <v>17.1</v>
      </c>
      <c r="G26" s="32">
        <f>SUM(Южноукраїнськ!G22+Первомайськ!G24)</f>
        <v>17.1</v>
      </c>
      <c r="H26" s="32">
        <f>SUM(Южноукраїнськ!H22+Первомайськ!H24)</f>
        <v>18</v>
      </c>
      <c r="I26" s="32">
        <f>SUM(Южноукраїнськ!I22+Первомайськ!I24)</f>
        <v>18.9</v>
      </c>
      <c r="J26" s="32">
        <f>SUM(Южноукраїнськ!J22+Первомайськ!J24)</f>
        <v>19.200000000000003</v>
      </c>
      <c r="K26" s="32">
        <f>SUM(Южноукраїнськ!K22+Первомайськ!K24)</f>
        <v>19</v>
      </c>
      <c r="L26" s="32">
        <f>SUM(Южноукраїнськ!L22+Первомайськ!L24)</f>
        <v>19.1</v>
      </c>
      <c r="M26" s="32">
        <f>SUM(Южноукраїнськ!M22+Первомайськ!M24)</f>
        <v>19.3</v>
      </c>
      <c r="N26" s="32">
        <f>SUM(Южноукраїнськ!N22+Первомайськ!N24)</f>
        <v>19.4</v>
      </c>
      <c r="O26" s="32">
        <f>SUM(Южноукраїнськ!O22+Первомайськ!O24)</f>
        <v>19.6</v>
      </c>
      <c r="P26" s="32">
        <f>SUM(Южноукраїнськ!P22+Первомайськ!P24)</f>
        <v>19.6</v>
      </c>
      <c r="Q26" s="32">
        <f>SUM(Южноукраїнськ!Q22+Первомайськ!Q24)</f>
        <v>19.6</v>
      </c>
      <c r="R26" s="18">
        <f>SUM(F26:Q26)</f>
        <v>225.9</v>
      </c>
      <c r="S26" s="2"/>
      <c r="T26" s="2"/>
      <c r="U26" s="2"/>
    </row>
    <row r="27" spans="1:21" ht="12.75">
      <c r="A27" s="46" t="s">
        <v>96</v>
      </c>
      <c r="B27" s="35" t="s">
        <v>23</v>
      </c>
      <c r="C27" s="32">
        <v>104.8</v>
      </c>
      <c r="D27" s="32">
        <v>87.5</v>
      </c>
      <c r="E27" s="32">
        <f>SUM(F27:Q27)</f>
        <v>83.2</v>
      </c>
      <c r="F27" s="32">
        <f>SUM(Южноукраїнськ!F23+Первомайськ!F25)</f>
        <v>6.300000000000001</v>
      </c>
      <c r="G27" s="32">
        <f>SUM(Южноукраїнськ!G23+Первомайськ!G25)</f>
        <v>6.300000000000001</v>
      </c>
      <c r="H27" s="32">
        <f>SUM(Южноукраїнськ!H23+Первомайськ!H25)</f>
        <v>6.6</v>
      </c>
      <c r="I27" s="32">
        <f>SUM(Южноукраїнськ!I23+Первомайськ!I25)</f>
        <v>6.9</v>
      </c>
      <c r="J27" s="32">
        <f>SUM(Южноукраїнськ!J23+Первомайськ!J25)</f>
        <v>7</v>
      </c>
      <c r="K27" s="32">
        <f>SUM(Южноукраїнськ!K23+Первомайськ!K25)</f>
        <v>7</v>
      </c>
      <c r="L27" s="32">
        <f>SUM(Южноукраїнськ!L23+Первомайськ!L25)</f>
        <v>7.1</v>
      </c>
      <c r="M27" s="32">
        <f>SUM(Южноукраїнськ!M23+Первомайськ!M25)</f>
        <v>7.1</v>
      </c>
      <c r="N27" s="32">
        <f>SUM(Южноукраїнськ!N23+Первомайськ!N25)</f>
        <v>7.1</v>
      </c>
      <c r="O27" s="32">
        <f>SUM(Южноукраїнськ!O23+Первомайськ!O25)</f>
        <v>7.3</v>
      </c>
      <c r="P27" s="32">
        <f>SUM(Южноукраїнськ!P23+Первомайськ!P25)</f>
        <v>7.300000000000001</v>
      </c>
      <c r="Q27" s="32">
        <f>SUM(Южноукраїнськ!Q23+Первомайськ!Q25)</f>
        <v>7.199999999999999</v>
      </c>
      <c r="R27" s="18">
        <f>SUM(F27:Q27)</f>
        <v>83.2</v>
      </c>
      <c r="S27" s="2"/>
      <c r="T27" s="2"/>
      <c r="U27" s="2"/>
    </row>
    <row r="28" spans="1:21" ht="12.75">
      <c r="A28" s="46" t="s">
        <v>97</v>
      </c>
      <c r="B28" s="35" t="s">
        <v>41</v>
      </c>
      <c r="C28" s="32">
        <v>521.7</v>
      </c>
      <c r="D28" s="32">
        <v>547.7</v>
      </c>
      <c r="E28" s="32">
        <f>SUM(F28:Q28)</f>
        <v>498.2</v>
      </c>
      <c r="F28" s="32">
        <f>SUM(Южноукраїнськ!F24+Первомайськ!F26)</f>
        <v>25.299999999999997</v>
      </c>
      <c r="G28" s="32">
        <f>SUM(Южноукраїнськ!G24+Первомайськ!G26)</f>
        <v>23.7</v>
      </c>
      <c r="H28" s="32">
        <f>SUM(Южноукраїнськ!H24+Первомайськ!H26)</f>
        <v>38.7</v>
      </c>
      <c r="I28" s="32">
        <f>SUM(Южноукраїнськ!I24+Первомайськ!I26)</f>
        <v>33.3</v>
      </c>
      <c r="J28" s="32">
        <f>SUM(Южноукраїнськ!J24+Первомайськ!J26)</f>
        <v>31.2</v>
      </c>
      <c r="K28" s="32">
        <f>SUM(Южноукраїнськ!K24+Первомайськ!K26)</f>
        <v>30.7</v>
      </c>
      <c r="L28" s="32">
        <f>SUM(Южноукраїнськ!L24+Первомайськ!L26)</f>
        <v>39.7</v>
      </c>
      <c r="M28" s="32">
        <f>SUM(Южноукраїнськ!M24+Первомайськ!M26)</f>
        <v>71.5</v>
      </c>
      <c r="N28" s="32">
        <f>SUM(Южноукраїнськ!N24+Первомайськ!N26)</f>
        <v>79.4</v>
      </c>
      <c r="O28" s="32">
        <f>SUM(Южноукраїнськ!O24+Первомайськ!O26)</f>
        <v>34.3</v>
      </c>
      <c r="P28" s="32">
        <f>SUM(Южноукраїнськ!P24+Первомайськ!P26)</f>
        <v>39.7</v>
      </c>
      <c r="Q28" s="32">
        <f>SUM(Южноукраїнськ!Q24+Первомайськ!Q26)</f>
        <v>50.7</v>
      </c>
      <c r="R28" s="18">
        <f>SUM(F28:Q28)</f>
        <v>498.2</v>
      </c>
      <c r="S28" s="2"/>
      <c r="T28" s="2"/>
      <c r="U28" s="2"/>
    </row>
    <row r="29" spans="1:21" ht="12.75">
      <c r="A29" s="46" t="s">
        <v>98</v>
      </c>
      <c r="B29" s="29" t="s">
        <v>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2"/>
      <c r="S29" s="2"/>
      <c r="T29" s="2"/>
      <c r="U29" s="2"/>
    </row>
    <row r="30" spans="1:21" ht="12.75">
      <c r="A30" s="46" t="s">
        <v>99</v>
      </c>
      <c r="B30" s="29" t="s">
        <v>26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2"/>
      <c r="S30" s="2"/>
      <c r="T30" s="2"/>
      <c r="U30" s="2"/>
    </row>
    <row r="31" spans="1:21" ht="12.75">
      <c r="A31" s="46" t="s">
        <v>100</v>
      </c>
      <c r="B31" s="35" t="s">
        <v>34</v>
      </c>
      <c r="C31" s="32">
        <v>12.4</v>
      </c>
      <c r="D31" s="32">
        <v>6.9</v>
      </c>
      <c r="E31" s="32">
        <f>SUM(F31:Q31)</f>
        <v>6.8999999999999995</v>
      </c>
      <c r="F31" s="32">
        <f>SUM(Южноукраїнськ!F27+Первомайськ!F29)</f>
        <v>0.5</v>
      </c>
      <c r="G31" s="32">
        <f>SUM(Южноукраїнськ!G27+Первомайськ!G29)</f>
        <v>0.5</v>
      </c>
      <c r="H31" s="32">
        <f>SUM(Южноукраїнськ!H27+Первомайськ!H29)</f>
        <v>0.6</v>
      </c>
      <c r="I31" s="32">
        <f>SUM(Южноукраїнськ!I27+Первомайськ!I29)</f>
        <v>0.5</v>
      </c>
      <c r="J31" s="32">
        <f>SUM(Южноукраїнськ!J27+Первомайськ!J29)</f>
        <v>0.30000000000000004</v>
      </c>
      <c r="K31" s="32">
        <f>SUM(Южноукраїнськ!K27+Первомайськ!K29)</f>
        <v>0.30000000000000004</v>
      </c>
      <c r="L31" s="32">
        <f>SUM(Южноукраїнськ!L27+Первомайськ!L29)</f>
        <v>0.1</v>
      </c>
      <c r="M31" s="32">
        <f>SUM(Южноукраїнськ!M27+Первомайськ!M29)</f>
        <v>0.8</v>
      </c>
      <c r="N31" s="32">
        <f>SUM(Южноукраїнськ!N27+Первомайськ!N29)</f>
        <v>0.8999999999999999</v>
      </c>
      <c r="O31" s="32">
        <f>SUM(Южноукраїнськ!O27+Первомайськ!O29)</f>
        <v>0.8</v>
      </c>
      <c r="P31" s="32">
        <f>SUM(Южноукраїнськ!P27+Первомайськ!P29)</f>
        <v>0.8</v>
      </c>
      <c r="Q31" s="32">
        <f>SUM(Южноукраїнськ!Q27+Первомайськ!Q29)</f>
        <v>0.8</v>
      </c>
      <c r="R31" s="18">
        <f aca="true" t="shared" si="4" ref="R31:R40">SUM(F31:Q31)</f>
        <v>6.8999999999999995</v>
      </c>
      <c r="S31" s="2"/>
      <c r="T31" s="2"/>
      <c r="U31" s="2"/>
    </row>
    <row r="32" spans="1:21" ht="12.75">
      <c r="A32" s="46" t="s">
        <v>101</v>
      </c>
      <c r="B32" s="35" t="s">
        <v>27</v>
      </c>
      <c r="C32" s="32">
        <f>SUM(C33:C34)</f>
        <v>7.6</v>
      </c>
      <c r="D32" s="32">
        <f aca="true" t="shared" si="5" ref="D32:Q32">SUM(D33:D34)</f>
        <v>7.2</v>
      </c>
      <c r="E32" s="32">
        <f t="shared" si="5"/>
        <v>27.100000000000005</v>
      </c>
      <c r="F32" s="32">
        <f t="shared" si="5"/>
        <v>0.6</v>
      </c>
      <c r="G32" s="32">
        <f t="shared" si="5"/>
        <v>2.4</v>
      </c>
      <c r="H32" s="32">
        <f t="shared" si="5"/>
        <v>2.5</v>
      </c>
      <c r="I32" s="32">
        <f t="shared" si="5"/>
        <v>2.5</v>
      </c>
      <c r="J32" s="32">
        <f t="shared" si="5"/>
        <v>2.3</v>
      </c>
      <c r="K32" s="32">
        <f t="shared" si="5"/>
        <v>2.4</v>
      </c>
      <c r="L32" s="32">
        <f t="shared" si="5"/>
        <v>2.4</v>
      </c>
      <c r="M32" s="32">
        <f t="shared" si="5"/>
        <v>2.4</v>
      </c>
      <c r="N32" s="32">
        <f t="shared" si="5"/>
        <v>2.4</v>
      </c>
      <c r="O32" s="32">
        <f t="shared" si="5"/>
        <v>2.4</v>
      </c>
      <c r="P32" s="32">
        <f t="shared" si="5"/>
        <v>2.4</v>
      </c>
      <c r="Q32" s="32">
        <f t="shared" si="5"/>
        <v>2.4</v>
      </c>
      <c r="R32" s="18">
        <f t="shared" si="4"/>
        <v>27.099999999999994</v>
      </c>
      <c r="S32" s="2"/>
      <c r="T32" s="2"/>
      <c r="U32" s="2"/>
    </row>
    <row r="33" spans="1:21" ht="15">
      <c r="A33" s="46" t="s">
        <v>125</v>
      </c>
      <c r="B33" s="78" t="s">
        <v>135</v>
      </c>
      <c r="C33" s="101">
        <v>1.6</v>
      </c>
      <c r="D33" s="32">
        <v>1.2</v>
      </c>
      <c r="E33" s="32">
        <f>SUM(F33:Q33)</f>
        <v>1.3000000000000003</v>
      </c>
      <c r="F33" s="32">
        <f>SUM(Южноукраїнськ!F29+Первомайськ!F32)</f>
        <v>0.1</v>
      </c>
      <c r="G33" s="32">
        <f>SUM(Южноукраїнськ!G29+Первомайськ!G32)</f>
        <v>0.1</v>
      </c>
      <c r="H33" s="32">
        <f>SUM(Южноукраїнськ!H29+Первомайськ!H32)</f>
        <v>0.2</v>
      </c>
      <c r="I33" s="32">
        <f>SUM(Южноукраїнськ!I29+Первомайськ!I32)</f>
        <v>0.2</v>
      </c>
      <c r="J33" s="32">
        <f>SUM(Южноукраїнськ!J29+Первомайськ!J32)</f>
        <v>0</v>
      </c>
      <c r="K33" s="32">
        <f>SUM(Южноукраїнськ!K29+Первомайськ!K32)</f>
        <v>0.1</v>
      </c>
      <c r="L33" s="32">
        <f>SUM(Южноукраїнськ!L29+Первомайськ!L32)</f>
        <v>0.1</v>
      </c>
      <c r="M33" s="32">
        <f>SUM(Южноукраїнськ!M29+Первомайськ!M32)</f>
        <v>0.1</v>
      </c>
      <c r="N33" s="32">
        <f>SUM(Южноукраїнськ!N29+Первомайськ!N32)</f>
        <v>0.1</v>
      </c>
      <c r="O33" s="32">
        <f>SUM(Южноукраїнськ!O29+Первомайськ!O32)</f>
        <v>0.1</v>
      </c>
      <c r="P33" s="32">
        <f>SUM(Южноукраїнськ!P29+Первомайськ!P32)</f>
        <v>0.1</v>
      </c>
      <c r="Q33" s="32">
        <f>SUM(Южноукраїнськ!Q29+Первомайськ!Q32)</f>
        <v>0.1</v>
      </c>
      <c r="R33" s="18">
        <f t="shared" si="4"/>
        <v>1.3000000000000003</v>
      </c>
      <c r="S33" s="2"/>
      <c r="T33" s="2"/>
      <c r="U33" s="2"/>
    </row>
    <row r="34" spans="1:21" ht="30">
      <c r="A34" s="46" t="s">
        <v>126</v>
      </c>
      <c r="B34" s="65" t="s">
        <v>39</v>
      </c>
      <c r="C34" s="101">
        <v>6</v>
      </c>
      <c r="D34" s="32">
        <v>6</v>
      </c>
      <c r="E34" s="32">
        <f>SUM(F34:Q34)</f>
        <v>25.800000000000004</v>
      </c>
      <c r="F34" s="32">
        <f>SUM(Южноукраїнськ!F30)</f>
        <v>0.5</v>
      </c>
      <c r="G34" s="32">
        <f>SUM(Южноукраїнськ!G30)</f>
        <v>2.3</v>
      </c>
      <c r="H34" s="32">
        <f>SUM(Южноукраїнськ!H30)</f>
        <v>2.3</v>
      </c>
      <c r="I34" s="32">
        <f>SUM(Южноукраїнськ!I30)</f>
        <v>2.3</v>
      </c>
      <c r="J34" s="32">
        <f>SUM(Южноукраїнськ!J30)</f>
        <v>2.3</v>
      </c>
      <c r="K34" s="32">
        <f>SUM(Южноукраїнськ!K30)</f>
        <v>2.3</v>
      </c>
      <c r="L34" s="32">
        <f>SUM(Южноукраїнськ!L30)</f>
        <v>2.3</v>
      </c>
      <c r="M34" s="32">
        <f>SUM(Южноукраїнськ!M30)</f>
        <v>2.3</v>
      </c>
      <c r="N34" s="32">
        <f>SUM(Южноукраїнськ!N30)</f>
        <v>2.3</v>
      </c>
      <c r="O34" s="32">
        <f>SUM(Южноукраїнськ!O30)</f>
        <v>2.3</v>
      </c>
      <c r="P34" s="32">
        <f>SUM(Южноукраїнськ!P30)</f>
        <v>2.3</v>
      </c>
      <c r="Q34" s="32">
        <f>SUM(Южноукраїнськ!Q30)</f>
        <v>2.3</v>
      </c>
      <c r="R34" s="18">
        <f t="shared" si="4"/>
        <v>25.800000000000004</v>
      </c>
      <c r="S34" s="2"/>
      <c r="T34" s="2"/>
      <c r="U34" s="2"/>
    </row>
    <row r="35" spans="1:21" ht="12.75">
      <c r="A35" s="46" t="s">
        <v>102</v>
      </c>
      <c r="B35" s="30" t="s">
        <v>28</v>
      </c>
      <c r="C35" s="32">
        <v>1.2</v>
      </c>
      <c r="D35" s="32">
        <v>12.4</v>
      </c>
      <c r="E35" s="32">
        <f>SUM(F35:Q35)</f>
        <v>2.900000000000001</v>
      </c>
      <c r="F35" s="32">
        <f>SUM(Южноукраїнськ!F31)</f>
        <v>0.2</v>
      </c>
      <c r="G35" s="32">
        <f>SUM(Южноукраїнськ!F31)</f>
        <v>0.2</v>
      </c>
      <c r="H35" s="32">
        <f>SUM(Южноукраїнськ!G31)</f>
        <v>0.2</v>
      </c>
      <c r="I35" s="32">
        <f>SUM(Южноукраїнськ!H31)</f>
        <v>0.2</v>
      </c>
      <c r="J35" s="32">
        <f>SUM(Южноукраїнськ!I31)</f>
        <v>0.7</v>
      </c>
      <c r="K35" s="32">
        <f>SUM(Южноукраїнськ!J31)</f>
        <v>0.2</v>
      </c>
      <c r="L35" s="32">
        <f>SUM(Южноукраїнськ!K31)</f>
        <v>0.2</v>
      </c>
      <c r="M35" s="32">
        <f>SUM(Южноукраїнськ!L31)</f>
        <v>0.2</v>
      </c>
      <c r="N35" s="32">
        <f>SUM(Южноукраїнськ!M31)</f>
        <v>0.2</v>
      </c>
      <c r="O35" s="32">
        <f>SUM(Южноукраїнськ!N31)</f>
        <v>0.2</v>
      </c>
      <c r="P35" s="32">
        <f>SUM(Южноукраїнськ!O31)</f>
        <v>0.2</v>
      </c>
      <c r="Q35" s="32">
        <f>SUM(Южноукраїнськ!P31)</f>
        <v>0.2</v>
      </c>
      <c r="R35" s="18">
        <f t="shared" si="4"/>
        <v>2.900000000000001</v>
      </c>
      <c r="S35" s="2"/>
      <c r="T35" s="2"/>
      <c r="U35" s="2"/>
    </row>
    <row r="36" spans="1:21" ht="12.75">
      <c r="A36" s="46" t="s">
        <v>103</v>
      </c>
      <c r="B36" s="35" t="s">
        <v>137</v>
      </c>
      <c r="C36" s="32">
        <f>SUM(C39+C38)</f>
        <v>13.7</v>
      </c>
      <c r="D36" s="32">
        <f>SUM(D38:D39)</f>
        <v>14.600000000000001</v>
      </c>
      <c r="E36" s="32">
        <f>SUM(E39+E38)</f>
        <v>14.900000000000002</v>
      </c>
      <c r="F36" s="32">
        <f aca="true" t="shared" si="6" ref="F36:Q36">SUM(F39+F38)</f>
        <v>1.1</v>
      </c>
      <c r="G36" s="32">
        <f t="shared" si="6"/>
        <v>1.7000000000000002</v>
      </c>
      <c r="H36" s="32">
        <f t="shared" si="6"/>
        <v>1.7000000000000002</v>
      </c>
      <c r="I36" s="32">
        <f t="shared" si="6"/>
        <v>1.2000000000000002</v>
      </c>
      <c r="J36" s="32">
        <f t="shared" si="6"/>
        <v>0.5</v>
      </c>
      <c r="K36" s="32">
        <f t="shared" si="6"/>
        <v>0.6</v>
      </c>
      <c r="L36" s="32">
        <f t="shared" si="6"/>
        <v>0.9</v>
      </c>
      <c r="M36" s="32">
        <f t="shared" si="6"/>
        <v>0.7999999999999999</v>
      </c>
      <c r="N36" s="32">
        <f t="shared" si="6"/>
        <v>0.7999999999999999</v>
      </c>
      <c r="O36" s="32">
        <f t="shared" si="6"/>
        <v>1.6</v>
      </c>
      <c r="P36" s="32">
        <f t="shared" si="6"/>
        <v>1.6</v>
      </c>
      <c r="Q36" s="32">
        <f t="shared" si="6"/>
        <v>2.4000000000000004</v>
      </c>
      <c r="R36" s="18">
        <f t="shared" si="4"/>
        <v>14.9</v>
      </c>
      <c r="S36" s="2"/>
      <c r="T36" s="2"/>
      <c r="U36" s="2"/>
    </row>
    <row r="37" spans="1:21" ht="12.75">
      <c r="A37" s="46"/>
      <c r="B37" s="35" t="s">
        <v>90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18"/>
      <c r="S37" s="2"/>
      <c r="T37" s="2"/>
      <c r="U37" s="2"/>
    </row>
    <row r="38" spans="1:21" ht="12.75">
      <c r="A38" s="46" t="s">
        <v>127</v>
      </c>
      <c r="B38" s="31" t="s">
        <v>13</v>
      </c>
      <c r="C38" s="32">
        <v>5.7</v>
      </c>
      <c r="D38" s="32">
        <v>7.4</v>
      </c>
      <c r="E38" s="32">
        <f>SUM(F38:Q38)</f>
        <v>8.200000000000001</v>
      </c>
      <c r="F38" s="32">
        <f>SUM(Южноукраїнськ!F34+Первомайськ!F37)</f>
        <v>0.5</v>
      </c>
      <c r="G38" s="32">
        <f>SUM(Южноукраїнськ!G34+Первомайськ!G37)</f>
        <v>0.8</v>
      </c>
      <c r="H38" s="32">
        <f>SUM(Южноукраїнськ!H34+Первомайськ!H37)</f>
        <v>0.8</v>
      </c>
      <c r="I38" s="32">
        <f>SUM(Южноукраїнськ!I34+Первомайськ!I37)</f>
        <v>0.8</v>
      </c>
      <c r="J38" s="32">
        <f>SUM(Южноукраїнськ!J34+Первомайськ!J37)</f>
        <v>0.4</v>
      </c>
      <c r="K38" s="32">
        <f>SUM(Южноукраїнськ!K34+Первомайськ!K37)</f>
        <v>0.5</v>
      </c>
      <c r="L38" s="32">
        <f>SUM(Южноукраїнськ!L34+Первомайськ!L37)</f>
        <v>0.8</v>
      </c>
      <c r="M38" s="32">
        <f>SUM(Южноукраїнськ!M34+Первомайськ!M37)</f>
        <v>0.7</v>
      </c>
      <c r="N38" s="32">
        <f>SUM(Южноукраїнськ!N34+Первомайськ!N37)</f>
        <v>0.7</v>
      </c>
      <c r="O38" s="32">
        <f>SUM(Южноукраїнськ!O34+Первомайськ!O37)</f>
        <v>0.7</v>
      </c>
      <c r="P38" s="32">
        <f>SUM(Южноукраїнськ!P34+Первомайськ!P37)</f>
        <v>0.7</v>
      </c>
      <c r="Q38" s="32">
        <f>SUM(Южноукраїнськ!Q34+Первомайськ!Q37)</f>
        <v>0.8</v>
      </c>
      <c r="R38" s="18">
        <f t="shared" si="4"/>
        <v>8.200000000000001</v>
      </c>
      <c r="S38" s="2"/>
      <c r="T38" s="2"/>
      <c r="U38" s="2"/>
    </row>
    <row r="39" spans="1:21" ht="25.5">
      <c r="A39" s="46" t="s">
        <v>128</v>
      </c>
      <c r="B39" s="31" t="s">
        <v>18</v>
      </c>
      <c r="C39" s="32">
        <v>8</v>
      </c>
      <c r="D39" s="32">
        <v>7.2</v>
      </c>
      <c r="E39" s="32">
        <f>SUM(F39:Q39)</f>
        <v>6.700000000000001</v>
      </c>
      <c r="F39" s="32">
        <f>SUM(Южноукраїнськ!F35)</f>
        <v>0.6</v>
      </c>
      <c r="G39" s="32">
        <f>SUM(Южноукраїнськ!G35)</f>
        <v>0.9</v>
      </c>
      <c r="H39" s="32">
        <f>SUM(Южноукраїнськ!H35)</f>
        <v>0.9</v>
      </c>
      <c r="I39" s="32">
        <f>SUM(Южноукраїнськ!I35)</f>
        <v>0.4</v>
      </c>
      <c r="J39" s="32">
        <f>SUM(Южноукраїнськ!J35)</f>
        <v>0.1</v>
      </c>
      <c r="K39" s="32">
        <f>SUM(Южноукраїнськ!K35)</f>
        <v>0.1</v>
      </c>
      <c r="L39" s="32">
        <f>SUM(Южноукраїнськ!L35)</f>
        <v>0.1</v>
      </c>
      <c r="M39" s="32">
        <f>SUM(Южноукраїнськ!M35)</f>
        <v>0.1</v>
      </c>
      <c r="N39" s="32">
        <f>SUM(Южноукраїнськ!N35)</f>
        <v>0.1</v>
      </c>
      <c r="O39" s="32">
        <f>SUM(Южноукраїнськ!O35)</f>
        <v>0.9</v>
      </c>
      <c r="P39" s="32">
        <f>SUM(Южноукраїнськ!P35)</f>
        <v>0.9</v>
      </c>
      <c r="Q39" s="32">
        <f>SUM(Южноукраїнськ!Q35)</f>
        <v>1.6</v>
      </c>
      <c r="R39" s="18">
        <f t="shared" si="4"/>
        <v>6.700000000000001</v>
      </c>
      <c r="S39" s="2"/>
      <c r="T39" s="2"/>
      <c r="U39" s="2"/>
    </row>
    <row r="40" spans="1:21" ht="12.75">
      <c r="A40" s="46" t="s">
        <v>104</v>
      </c>
      <c r="B40" s="79" t="s">
        <v>29</v>
      </c>
      <c r="C40" s="32">
        <v>5.2</v>
      </c>
      <c r="D40" s="32">
        <v>4.7</v>
      </c>
      <c r="E40" s="32">
        <f>SUM(F40:Q40)</f>
        <v>3.6999999999999993</v>
      </c>
      <c r="F40" s="32">
        <f>SUM(Южноукраїнськ!F36+Первомайськ!F39)</f>
        <v>0.4</v>
      </c>
      <c r="G40" s="32">
        <f>SUM(Южноукраїнськ!G36+Первомайськ!G39)</f>
        <v>0.3</v>
      </c>
      <c r="H40" s="32">
        <f>SUM(Южноукраїнськ!H36+Первомайськ!H39)</f>
        <v>0.3</v>
      </c>
      <c r="I40" s="32">
        <f>SUM(Южноукраїнськ!I36+Первомайськ!I39)</f>
        <v>0.3</v>
      </c>
      <c r="J40" s="32">
        <f>SUM(Южноукраїнськ!J36+Первомайськ!J39)</f>
        <v>0.3</v>
      </c>
      <c r="K40" s="32">
        <f>SUM(Южноукраїнськ!K36+Первомайськ!K39)</f>
        <v>0.3</v>
      </c>
      <c r="L40" s="32">
        <f>SUM(Южноукраїнськ!L36+Первомайськ!L39)</f>
        <v>0.3</v>
      </c>
      <c r="M40" s="32">
        <f>SUM(Южноукраїнськ!M36+Первомайськ!M39)</f>
        <v>0.3</v>
      </c>
      <c r="N40" s="32">
        <f>SUM(Южноукраїнськ!N36+Первомайськ!N39)</f>
        <v>0.3</v>
      </c>
      <c r="O40" s="32">
        <f>SUM(Южноукраїнськ!O36+Первомайськ!O39)</f>
        <v>0.3</v>
      </c>
      <c r="P40" s="32">
        <f>SUM(Южноукраїнськ!P36+Первомайськ!P39)</f>
        <v>0.3</v>
      </c>
      <c r="Q40" s="32">
        <f>SUM(Южноукраїнськ!Q36+Первомайськ!Q39)</f>
        <v>0.3</v>
      </c>
      <c r="R40" s="18">
        <f t="shared" si="4"/>
        <v>3.6999999999999993</v>
      </c>
      <c r="S40" s="2"/>
      <c r="T40" s="2"/>
      <c r="U40" s="2"/>
    </row>
    <row r="41" spans="1:21" ht="12.75">
      <c r="A41" s="46" t="s">
        <v>105</v>
      </c>
      <c r="B41" s="35" t="s">
        <v>44</v>
      </c>
      <c r="C41" s="32">
        <v>47.8</v>
      </c>
      <c r="D41" s="32">
        <f>SUM(D42:D50)</f>
        <v>56.90000000000001</v>
      </c>
      <c r="E41" s="32">
        <f>SUM(E42:E50)</f>
        <v>58.49999999999999</v>
      </c>
      <c r="F41" s="32">
        <f>SUM(F42:F50)</f>
        <v>4.699999999999999</v>
      </c>
      <c r="G41" s="32">
        <f>SUM(G42:G50)</f>
        <v>6.699999999999998</v>
      </c>
      <c r="H41" s="32">
        <f aca="true" t="shared" si="7" ref="H41:Q41">SUM(H42:H50)</f>
        <v>5.199999999999999</v>
      </c>
      <c r="I41" s="32">
        <f t="shared" si="7"/>
        <v>4.599999999999999</v>
      </c>
      <c r="J41" s="32">
        <f t="shared" si="7"/>
        <v>4.599999999999999</v>
      </c>
      <c r="K41" s="32">
        <f t="shared" si="7"/>
        <v>4.499999999999999</v>
      </c>
      <c r="L41" s="32">
        <f t="shared" si="7"/>
        <v>4.699999999999999</v>
      </c>
      <c r="M41" s="32">
        <f t="shared" si="7"/>
        <v>4.699999999999999</v>
      </c>
      <c r="N41" s="32">
        <f t="shared" si="7"/>
        <v>4.699999999999999</v>
      </c>
      <c r="O41" s="32">
        <f t="shared" si="7"/>
        <v>4.799999999999999</v>
      </c>
      <c r="P41" s="32">
        <f t="shared" si="7"/>
        <v>4.699999999999999</v>
      </c>
      <c r="Q41" s="32">
        <f t="shared" si="7"/>
        <v>4.599999999999999</v>
      </c>
      <c r="R41" s="18">
        <f>SUM(F41:Q41)</f>
        <v>58.49999999999999</v>
      </c>
      <c r="S41" s="2"/>
      <c r="T41" s="2"/>
      <c r="U41" s="2"/>
    </row>
    <row r="42" spans="1:21" ht="12.75">
      <c r="A42" s="46" t="s">
        <v>106</v>
      </c>
      <c r="B42" s="35" t="s">
        <v>60</v>
      </c>
      <c r="C42" s="32"/>
      <c r="D42" s="32">
        <v>43.2</v>
      </c>
      <c r="E42" s="32">
        <f aca="true" t="shared" si="8" ref="E42:E49">SUM(F42:Q42)</f>
        <v>39.599999999999994</v>
      </c>
      <c r="F42" s="32">
        <f>SUM(Южноукраїнськ!F38+Первомайськ!F41)</f>
        <v>3.3</v>
      </c>
      <c r="G42" s="32">
        <f>SUM(Южноукраїнськ!G38+Первомайськ!G41)</f>
        <v>3.3</v>
      </c>
      <c r="H42" s="32">
        <f>SUM(Южноукраїнськ!H38+Первомайськ!H41)</f>
        <v>3.3</v>
      </c>
      <c r="I42" s="32">
        <f>SUM(Южноукраїнськ!I38+Первомайськ!I41)</f>
        <v>3.3</v>
      </c>
      <c r="J42" s="32">
        <f>SUM(Южноукраїнськ!J38+Первомайськ!J41)</f>
        <v>3.3</v>
      </c>
      <c r="K42" s="32">
        <f>SUM(Южноукраїнськ!K38+Первомайськ!K41)</f>
        <v>3.3</v>
      </c>
      <c r="L42" s="32">
        <f>SUM(Южноукраїнськ!L38+Первомайськ!L41)</f>
        <v>3.3</v>
      </c>
      <c r="M42" s="32">
        <f>SUM(Южноукраїнськ!M38+Первомайськ!M41)</f>
        <v>3.3</v>
      </c>
      <c r="N42" s="32">
        <f>SUM(Южноукраїнськ!N38+Первомайськ!N41)</f>
        <v>3.3</v>
      </c>
      <c r="O42" s="32">
        <f>SUM(Южноукраїнськ!O38+Первомайськ!O41)</f>
        <v>3.3</v>
      </c>
      <c r="P42" s="32">
        <f>SUM(Южноукраїнськ!P38+Первомайськ!P41)</f>
        <v>3.3</v>
      </c>
      <c r="Q42" s="32">
        <f>SUM(Южноукраїнськ!Q38+Первомайськ!Q41)</f>
        <v>3.3</v>
      </c>
      <c r="R42" s="18">
        <f>SUM(F42:Q42)</f>
        <v>39.599999999999994</v>
      </c>
      <c r="S42" s="2"/>
      <c r="T42" s="2"/>
      <c r="U42" s="2"/>
    </row>
    <row r="43" spans="1:21" ht="12.75">
      <c r="A43" s="46" t="s">
        <v>107</v>
      </c>
      <c r="B43" s="35" t="s">
        <v>63</v>
      </c>
      <c r="C43" s="32"/>
      <c r="D43" s="32">
        <v>5.2</v>
      </c>
      <c r="E43" s="32">
        <f t="shared" si="8"/>
        <v>7.199999999999998</v>
      </c>
      <c r="F43" s="32">
        <v>0.6</v>
      </c>
      <c r="G43" s="32">
        <v>0.6</v>
      </c>
      <c r="H43" s="32">
        <v>0.6</v>
      </c>
      <c r="I43" s="32">
        <v>0.6</v>
      </c>
      <c r="J43" s="32">
        <v>0.6</v>
      </c>
      <c r="K43" s="32">
        <v>0.6</v>
      </c>
      <c r="L43" s="32">
        <v>0.6</v>
      </c>
      <c r="M43" s="32">
        <v>0.6</v>
      </c>
      <c r="N43" s="32">
        <v>0.6</v>
      </c>
      <c r="O43" s="32">
        <v>0.6</v>
      </c>
      <c r="P43" s="32">
        <v>0.6</v>
      </c>
      <c r="Q43" s="32">
        <v>0.6</v>
      </c>
      <c r="R43" s="18">
        <f aca="true" t="shared" si="9" ref="R43:R50">SUM(F43:Q43)</f>
        <v>7.199999999999998</v>
      </c>
      <c r="S43" s="2"/>
      <c r="T43" s="2"/>
      <c r="U43" s="2"/>
    </row>
    <row r="44" spans="1:21" ht="12.75">
      <c r="A44" s="46" t="s">
        <v>108</v>
      </c>
      <c r="B44" s="35" t="s">
        <v>61</v>
      </c>
      <c r="C44" s="32"/>
      <c r="D44" s="32">
        <v>3.1</v>
      </c>
      <c r="E44" s="32">
        <f t="shared" si="8"/>
        <v>4.8</v>
      </c>
      <c r="F44" s="32">
        <f>SUM(Южноукраїнськ!F40+Первомайськ!F43)</f>
        <v>0.4</v>
      </c>
      <c r="G44" s="32">
        <f>SUM(Южноукраїнськ!G40+Первомайськ!G43)</f>
        <v>0.4</v>
      </c>
      <c r="H44" s="32">
        <f>SUM(Южноукраїнськ!H40+Первомайськ!H43)</f>
        <v>0.4</v>
      </c>
      <c r="I44" s="32">
        <f>SUM(Южноукраїнськ!I40+Первомайськ!I43)</f>
        <v>0.4</v>
      </c>
      <c r="J44" s="32">
        <f>SUM(Южноукраїнськ!J40+Первомайськ!J43)</f>
        <v>0.4</v>
      </c>
      <c r="K44" s="32">
        <f>SUM(Южноукраїнськ!K40+Первомайськ!K43)</f>
        <v>0.4</v>
      </c>
      <c r="L44" s="32">
        <f>SUM(Южноукраїнськ!L40+Первомайськ!L43)</f>
        <v>0.4</v>
      </c>
      <c r="M44" s="32">
        <f>SUM(Южноукраїнськ!M40+Первомайськ!M43)</f>
        <v>0.4</v>
      </c>
      <c r="N44" s="32">
        <f>SUM(Южноукраїнськ!N40+Первомайськ!N43)</f>
        <v>0.4</v>
      </c>
      <c r="O44" s="32">
        <f>SUM(Южноукраїнськ!O40+Первомайськ!O43)</f>
        <v>0.4</v>
      </c>
      <c r="P44" s="32">
        <f>SUM(Южноукраїнськ!P40+Первомайськ!P43)</f>
        <v>0.4</v>
      </c>
      <c r="Q44" s="32">
        <f>SUM(Южноукраїнськ!Q40+Первомайськ!Q43)</f>
        <v>0.4</v>
      </c>
      <c r="R44" s="18">
        <f t="shared" si="9"/>
        <v>4.8</v>
      </c>
      <c r="S44" s="2"/>
      <c r="T44" s="2"/>
      <c r="U44" s="2"/>
    </row>
    <row r="45" spans="1:21" ht="12.75">
      <c r="A45" s="46" t="s">
        <v>109</v>
      </c>
      <c r="B45" s="35" t="s">
        <v>62</v>
      </c>
      <c r="C45" s="32"/>
      <c r="D45" s="32">
        <v>1.2</v>
      </c>
      <c r="E45" s="32">
        <f t="shared" si="8"/>
        <v>1.2</v>
      </c>
      <c r="F45" s="32">
        <f>SUM(Южноукраїнськ!F41)</f>
        <v>0.1</v>
      </c>
      <c r="G45" s="32">
        <f>SUM(Южноукраїнськ!G41)</f>
        <v>0.1</v>
      </c>
      <c r="H45" s="32">
        <f>SUM(Южноукраїнськ!H41)</f>
        <v>0.1</v>
      </c>
      <c r="I45" s="32">
        <f>SUM(Южноукраїнськ!I41)</f>
        <v>0.1</v>
      </c>
      <c r="J45" s="32">
        <f>SUM(Южноукраїнськ!J41)</f>
        <v>0.1</v>
      </c>
      <c r="K45" s="32">
        <f>SUM(Южноукраїнськ!K41)</f>
        <v>0.1</v>
      </c>
      <c r="L45" s="32">
        <f>SUM(Южноукраїнськ!L41)</f>
        <v>0.1</v>
      </c>
      <c r="M45" s="32">
        <f>SUM(Южноукраїнськ!M41)</f>
        <v>0.1</v>
      </c>
      <c r="N45" s="32">
        <f>SUM(Южноукраїнськ!N41)</f>
        <v>0.1</v>
      </c>
      <c r="O45" s="32">
        <f>SUM(Южноукраїнськ!O41)</f>
        <v>0.1</v>
      </c>
      <c r="P45" s="32">
        <f>SUM(Южноукраїнськ!P41)</f>
        <v>0.1</v>
      </c>
      <c r="Q45" s="32">
        <f>SUM(Южноукраїнськ!Q41)</f>
        <v>0.1</v>
      </c>
      <c r="R45" s="18">
        <f t="shared" si="9"/>
        <v>1.2</v>
      </c>
      <c r="S45" s="2"/>
      <c r="T45" s="2"/>
      <c r="U45" s="2"/>
    </row>
    <row r="46" spans="1:21" ht="12.75">
      <c r="A46" s="46" t="s">
        <v>110</v>
      </c>
      <c r="B46" s="35" t="s">
        <v>64</v>
      </c>
      <c r="C46" s="32"/>
      <c r="D46" s="32">
        <v>1</v>
      </c>
      <c r="E46" s="32">
        <f t="shared" si="8"/>
        <v>1.2</v>
      </c>
      <c r="F46" s="32">
        <f>SUM(Южноукраїнськ!F42)</f>
        <v>0.1</v>
      </c>
      <c r="G46" s="32">
        <f>SUM(Южноукраїнськ!G42)</f>
        <v>0.1</v>
      </c>
      <c r="H46" s="32">
        <f>SUM(Южноукраїнськ!H42)</f>
        <v>0.1</v>
      </c>
      <c r="I46" s="32">
        <f>SUM(Южноукраїнськ!I42)</f>
        <v>0.1</v>
      </c>
      <c r="J46" s="32">
        <f>SUM(Южноукраїнськ!J42)</f>
        <v>0.1</v>
      </c>
      <c r="K46" s="32">
        <f>SUM(Южноукраїнськ!K42)</f>
        <v>0.1</v>
      </c>
      <c r="L46" s="32">
        <f>SUM(Южноукраїнськ!L42)</f>
        <v>0.1</v>
      </c>
      <c r="M46" s="32">
        <f>SUM(Южноукраїнськ!M42)</f>
        <v>0.1</v>
      </c>
      <c r="N46" s="32">
        <f>SUM(Южноукраїнськ!N42)</f>
        <v>0.1</v>
      </c>
      <c r="O46" s="32">
        <f>SUM(Южноукраїнськ!O42)</f>
        <v>0.1</v>
      </c>
      <c r="P46" s="32">
        <f>SUM(Южноукраїнськ!P42)</f>
        <v>0.1</v>
      </c>
      <c r="Q46" s="32">
        <f>SUM(Южноукраїнськ!Q42)</f>
        <v>0.1</v>
      </c>
      <c r="R46" s="18">
        <f t="shared" si="9"/>
        <v>1.2</v>
      </c>
      <c r="S46" s="2"/>
      <c r="T46" s="2"/>
      <c r="U46" s="2"/>
    </row>
    <row r="47" spans="1:21" ht="25.5">
      <c r="A47" s="46" t="s">
        <v>111</v>
      </c>
      <c r="B47" s="35" t="s">
        <v>71</v>
      </c>
      <c r="C47" s="32"/>
      <c r="D47" s="32">
        <v>1.5</v>
      </c>
      <c r="E47" s="32">
        <f t="shared" si="8"/>
        <v>1.4</v>
      </c>
      <c r="F47" s="32"/>
      <c r="G47" s="32">
        <v>1.4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8">
        <f t="shared" si="9"/>
        <v>1.4</v>
      </c>
      <c r="S47" s="2"/>
      <c r="T47" s="2"/>
      <c r="U47" s="2"/>
    </row>
    <row r="48" spans="1:21" ht="12.75">
      <c r="A48" s="46" t="s">
        <v>112</v>
      </c>
      <c r="B48" s="100" t="s">
        <v>93</v>
      </c>
      <c r="C48" s="32"/>
      <c r="D48" s="32"/>
      <c r="E48" s="32">
        <f t="shared" si="8"/>
        <v>0.3</v>
      </c>
      <c r="F48" s="32"/>
      <c r="G48" s="32">
        <v>0.3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18">
        <f t="shared" si="9"/>
        <v>0.3</v>
      </c>
      <c r="S48" s="2"/>
      <c r="T48" s="2"/>
      <c r="U48" s="2"/>
    </row>
    <row r="49" spans="1:21" ht="12.75">
      <c r="A49" s="46" t="s">
        <v>113</v>
      </c>
      <c r="B49" s="35" t="s">
        <v>72</v>
      </c>
      <c r="C49" s="32"/>
      <c r="D49" s="32"/>
      <c r="E49" s="32">
        <f t="shared" si="8"/>
        <v>1.1</v>
      </c>
      <c r="F49" s="32">
        <v>0.2</v>
      </c>
      <c r="G49" s="32">
        <v>0.4</v>
      </c>
      <c r="H49" s="32">
        <v>0.5</v>
      </c>
      <c r="I49" s="32"/>
      <c r="J49" s="32"/>
      <c r="K49" s="32"/>
      <c r="L49" s="32"/>
      <c r="M49" s="32"/>
      <c r="N49" s="32"/>
      <c r="O49" s="32"/>
      <c r="P49" s="32"/>
      <c r="Q49" s="32"/>
      <c r="R49" s="18">
        <f t="shared" si="9"/>
        <v>1.1</v>
      </c>
      <c r="S49" s="2"/>
      <c r="T49" s="2"/>
      <c r="U49" s="2"/>
    </row>
    <row r="50" spans="1:21" ht="12.75">
      <c r="A50" s="46" t="s">
        <v>114</v>
      </c>
      <c r="B50" s="35" t="s">
        <v>30</v>
      </c>
      <c r="C50" s="32"/>
      <c r="D50" s="32">
        <v>1.7</v>
      </c>
      <c r="E50" s="32">
        <f>SUM(G50:Q50)</f>
        <v>1.7</v>
      </c>
      <c r="F50" s="32">
        <f>SUM(Южноукраїнськ!F46+Первомайськ!F49)</f>
        <v>0</v>
      </c>
      <c r="G50" s="32">
        <f>SUM(Южноукраїнськ!G46+Первомайськ!G49)</f>
        <v>0.1</v>
      </c>
      <c r="H50" s="32">
        <f>SUM(Южноукраїнськ!H46+Первомайськ!H49)</f>
        <v>0.2</v>
      </c>
      <c r="I50" s="32">
        <f>SUM(Южноукраїнськ!I46+Первомайськ!I49)</f>
        <v>0.1</v>
      </c>
      <c r="J50" s="32">
        <f>SUM(Южноукраїнськ!J46+Первомайськ!J49)</f>
        <v>0.1</v>
      </c>
      <c r="K50" s="32">
        <f>SUM(Южноукраїнськ!K46+Первомайськ!K49)</f>
        <v>0</v>
      </c>
      <c r="L50" s="32">
        <f>SUM(Южноукраїнськ!L46+Первомайськ!L49)</f>
        <v>0.2</v>
      </c>
      <c r="M50" s="32">
        <f>SUM(Южноукраїнськ!M46+Первомайськ!M49)</f>
        <v>0.2</v>
      </c>
      <c r="N50" s="32">
        <f>SUM(Южноукраїнськ!N46+Первомайськ!N49)</f>
        <v>0.2</v>
      </c>
      <c r="O50" s="32">
        <f>SUM(Южноукраїнськ!O46+Первомайськ!O49)</f>
        <v>0.30000000000000004</v>
      </c>
      <c r="P50" s="32">
        <f>SUM(Южноукраїнськ!P46+Первомайськ!P49)</f>
        <v>0.2</v>
      </c>
      <c r="Q50" s="32">
        <f>SUM(Южноукраїнськ!Q46+Первомайськ!Q49)</f>
        <v>0.1</v>
      </c>
      <c r="R50" s="18">
        <f t="shared" si="9"/>
        <v>1.7</v>
      </c>
      <c r="S50" s="2"/>
      <c r="T50" s="2"/>
      <c r="U50" s="2"/>
    </row>
    <row r="51" spans="1:21" ht="12.75">
      <c r="A51" s="46" t="s">
        <v>115</v>
      </c>
      <c r="B51" s="35" t="s">
        <v>30</v>
      </c>
      <c r="C51" s="32">
        <v>9.6</v>
      </c>
      <c r="D51" s="32">
        <f>SUM(D53:D59)</f>
        <v>20.3</v>
      </c>
      <c r="E51" s="32">
        <f>SUM(E53:E59)</f>
        <v>22.8</v>
      </c>
      <c r="F51" s="32">
        <f aca="true" t="shared" si="10" ref="F51:Q51">SUM(F53:F59)</f>
        <v>1.5</v>
      </c>
      <c r="G51" s="32">
        <f t="shared" si="10"/>
        <v>1.8000000000000003</v>
      </c>
      <c r="H51" s="32">
        <f t="shared" si="10"/>
        <v>1.9</v>
      </c>
      <c r="I51" s="32">
        <f t="shared" si="10"/>
        <v>1.8000000000000003</v>
      </c>
      <c r="J51" s="32">
        <f t="shared" si="10"/>
        <v>1.9</v>
      </c>
      <c r="K51" s="32">
        <f t="shared" si="10"/>
        <v>1.7000000000000002</v>
      </c>
      <c r="L51" s="32">
        <f t="shared" si="10"/>
        <v>2.2</v>
      </c>
      <c r="M51" s="32">
        <f t="shared" si="10"/>
        <v>2.3</v>
      </c>
      <c r="N51" s="32">
        <f t="shared" si="10"/>
        <v>1.8</v>
      </c>
      <c r="O51" s="32">
        <f t="shared" si="10"/>
        <v>2.1</v>
      </c>
      <c r="P51" s="32">
        <f t="shared" si="10"/>
        <v>1.9</v>
      </c>
      <c r="Q51" s="32">
        <f t="shared" si="10"/>
        <v>1.9000000000000001</v>
      </c>
      <c r="R51" s="18">
        <f>SUM(F51:Q51)</f>
        <v>22.8</v>
      </c>
      <c r="S51" s="2"/>
      <c r="T51" s="2"/>
      <c r="U51" s="2"/>
    </row>
    <row r="52" spans="1:21" ht="12.75">
      <c r="A52" s="46"/>
      <c r="B52" s="35" t="s">
        <v>83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18"/>
      <c r="S52" s="2"/>
      <c r="T52" s="2"/>
      <c r="U52" s="2"/>
    </row>
    <row r="53" spans="1:21" ht="12.75">
      <c r="A53" s="46" t="s">
        <v>116</v>
      </c>
      <c r="B53" s="35" t="s">
        <v>65</v>
      </c>
      <c r="C53" s="32"/>
      <c r="D53" s="32">
        <v>1.5</v>
      </c>
      <c r="E53" s="32">
        <f>SUM(F53:Q53)</f>
        <v>4.8</v>
      </c>
      <c r="F53" s="32">
        <f>SUM(Южноукраїнськ!F49)</f>
        <v>0.4</v>
      </c>
      <c r="G53" s="32">
        <f>SUM(Южноукраїнськ!G49)</f>
        <v>0.4</v>
      </c>
      <c r="H53" s="32">
        <f>SUM(Южноукраїнськ!H49)</f>
        <v>0.4</v>
      </c>
      <c r="I53" s="32">
        <f>SUM(Южноукраїнськ!I49)</f>
        <v>0.4</v>
      </c>
      <c r="J53" s="32">
        <f>SUM(Южноукраїнськ!J49)</f>
        <v>0.4</v>
      </c>
      <c r="K53" s="32">
        <f>SUM(Южноукраїнськ!K49)</f>
        <v>0.4</v>
      </c>
      <c r="L53" s="32">
        <f>SUM(Южноукраїнськ!L49)</f>
        <v>0.4</v>
      </c>
      <c r="M53" s="32">
        <f>SUM(Южноукраїнськ!M49)</f>
        <v>0.4</v>
      </c>
      <c r="N53" s="32">
        <f>SUM(Южноукраїнськ!N49)</f>
        <v>0.4</v>
      </c>
      <c r="O53" s="32">
        <f>SUM(Южноукраїнськ!O49)</f>
        <v>0.4</v>
      </c>
      <c r="P53" s="32">
        <f>SUM(Южноукраїнськ!P49)</f>
        <v>0.4</v>
      </c>
      <c r="Q53" s="32">
        <f>SUM(Южноукраїнськ!Q49)</f>
        <v>0.4</v>
      </c>
      <c r="R53" s="18">
        <f>SUM(F53:Q53)</f>
        <v>4.8</v>
      </c>
      <c r="S53" s="2"/>
      <c r="T53" s="2"/>
      <c r="U53" s="2"/>
    </row>
    <row r="54" spans="1:21" ht="12.75">
      <c r="A54" s="46" t="s">
        <v>117</v>
      </c>
      <c r="B54" s="35" t="s">
        <v>66</v>
      </c>
      <c r="C54" s="32"/>
      <c r="D54" s="32">
        <v>5.1</v>
      </c>
      <c r="E54" s="32">
        <f>SUM(F54:Q54)</f>
        <v>6</v>
      </c>
      <c r="F54" s="32">
        <f>SUM(Южноукраїнськ!F50+Первомайськ!F53)</f>
        <v>0.5</v>
      </c>
      <c r="G54" s="32">
        <f>SUM(Южноукраїнськ!G50+Первомайськ!G53)</f>
        <v>0.5</v>
      </c>
      <c r="H54" s="32">
        <f>SUM(Южноукраїнськ!H50+Первомайськ!H53)</f>
        <v>0.5</v>
      </c>
      <c r="I54" s="32">
        <f>SUM(Южноукраїнськ!I50+Первомайськ!I53)</f>
        <v>0.5</v>
      </c>
      <c r="J54" s="32">
        <f>SUM(Южноукраїнськ!J50+Первомайськ!J53)</f>
        <v>0.5</v>
      </c>
      <c r="K54" s="32">
        <f>SUM(Южноукраїнськ!K50+Первомайськ!K53)</f>
        <v>0.5</v>
      </c>
      <c r="L54" s="32">
        <f>SUM(Южноукраїнськ!L50+Первомайськ!L53)</f>
        <v>0.5</v>
      </c>
      <c r="M54" s="32">
        <f>SUM(Южноукраїнськ!M50+Первомайськ!M53)</f>
        <v>0.5</v>
      </c>
      <c r="N54" s="32">
        <f>SUM(Южноукраїнськ!N50+Первомайськ!N53)</f>
        <v>0.5</v>
      </c>
      <c r="O54" s="32">
        <f>SUM(Южноукраїнськ!O50+Первомайськ!O53)</f>
        <v>0.5</v>
      </c>
      <c r="P54" s="32">
        <f>SUM(Южноукраїнськ!P50+Первомайськ!P53)</f>
        <v>0.5</v>
      </c>
      <c r="Q54" s="32">
        <f>SUM(Южноукраїнськ!Q50+Первомайськ!Q53)</f>
        <v>0.5</v>
      </c>
      <c r="R54" s="18">
        <f aca="true" t="shared" si="11" ref="R54:R59">SUM(F54:Q54)</f>
        <v>6</v>
      </c>
      <c r="S54" s="2"/>
      <c r="T54" s="2"/>
      <c r="U54" s="2"/>
    </row>
    <row r="55" spans="1:21" ht="12.75">
      <c r="A55" s="46" t="s">
        <v>118</v>
      </c>
      <c r="B55" s="35" t="s">
        <v>67</v>
      </c>
      <c r="C55" s="32"/>
      <c r="D55" s="32">
        <v>0.5</v>
      </c>
      <c r="E55" s="32">
        <f>SUM(F55:Q55)</f>
        <v>0.5</v>
      </c>
      <c r="F55" s="32">
        <f>SUM(Южноукраїнськ!F51)</f>
        <v>0.1</v>
      </c>
      <c r="G55" s="32">
        <f>SUM(Южноукраїнськ!G51)</f>
        <v>0</v>
      </c>
      <c r="H55" s="32">
        <f>SUM(Южноукраїнськ!H51)</f>
        <v>0.1</v>
      </c>
      <c r="I55" s="32">
        <f>SUM(Южноукраїнськ!I51)</f>
        <v>0</v>
      </c>
      <c r="J55" s="32">
        <f>SUM(Южноукраїнськ!J51)</f>
        <v>0.1</v>
      </c>
      <c r="K55" s="32">
        <f>SUM(Южноукраїнськ!K51)</f>
        <v>0</v>
      </c>
      <c r="L55" s="32">
        <f>SUM(Южноукраїнськ!L51)</f>
        <v>0</v>
      </c>
      <c r="M55" s="32">
        <f>SUM(Южноукраїнськ!M51)</f>
        <v>0.1</v>
      </c>
      <c r="N55" s="32">
        <f>SUM(Южноукраїнськ!N51)</f>
        <v>0</v>
      </c>
      <c r="O55" s="32">
        <f>SUM(Южноукраїнськ!O51)</f>
        <v>0</v>
      </c>
      <c r="P55" s="32">
        <f>SUM(Южноукраїнськ!P51)</f>
        <v>0.1</v>
      </c>
      <c r="Q55" s="32">
        <f>SUM(Южноукраїнськ!Q51)</f>
        <v>0</v>
      </c>
      <c r="R55" s="18">
        <f t="shared" si="11"/>
        <v>0.5</v>
      </c>
      <c r="S55" s="2"/>
      <c r="T55" s="2"/>
      <c r="U55" s="2"/>
    </row>
    <row r="56" spans="1:21" ht="12.75">
      <c r="A56" s="46" t="s">
        <v>119</v>
      </c>
      <c r="B56" s="35" t="s">
        <v>68</v>
      </c>
      <c r="C56" s="32"/>
      <c r="D56" s="32">
        <v>2.4</v>
      </c>
      <c r="E56" s="32">
        <f>SUM(F56:Q56)</f>
        <v>2.4</v>
      </c>
      <c r="F56" s="32">
        <f>SUM(Южноукраїнськ!F52+Первомайськ!F55)</f>
        <v>0.2</v>
      </c>
      <c r="G56" s="32">
        <f>SUM(Южноукраїнськ!G52+Первомайськ!G55)</f>
        <v>0.2</v>
      </c>
      <c r="H56" s="32">
        <f>SUM(Южноукраїнськ!H52+Первомайськ!H55)</f>
        <v>0.2</v>
      </c>
      <c r="I56" s="32">
        <f>SUM(Южноукраїнськ!I52+Первомайськ!I55)</f>
        <v>0.2</v>
      </c>
      <c r="J56" s="32">
        <f>SUM(Южноукраїнськ!J52+Первомайськ!J55)</f>
        <v>0.2</v>
      </c>
      <c r="K56" s="32">
        <f>SUM(Южноукраїнськ!K52+Первомайськ!K55)</f>
        <v>0.2</v>
      </c>
      <c r="L56" s="32">
        <f>SUM(Южноукраїнськ!L52+Первомайськ!L55)</f>
        <v>0.2</v>
      </c>
      <c r="M56" s="32">
        <f>SUM(Южноукраїнськ!M52+Первомайськ!M55)</f>
        <v>0.2</v>
      </c>
      <c r="N56" s="32">
        <f>SUM(Южноукраїнськ!N52+Первомайськ!N55)</f>
        <v>0.2</v>
      </c>
      <c r="O56" s="32">
        <f>SUM(Южноукраїнськ!O52+Первомайськ!O55)</f>
        <v>0.2</v>
      </c>
      <c r="P56" s="32">
        <f>SUM(Южноукраїнськ!P52+Первомайськ!P55)</f>
        <v>0.2</v>
      </c>
      <c r="Q56" s="32">
        <f>SUM(Южноукраїнськ!Q52+Первомайськ!Q55)</f>
        <v>0.2</v>
      </c>
      <c r="R56" s="18">
        <f t="shared" si="11"/>
        <v>2.4</v>
      </c>
      <c r="S56" s="2"/>
      <c r="T56" s="2"/>
      <c r="U56" s="2"/>
    </row>
    <row r="57" spans="1:21" ht="12.75">
      <c r="A57" s="46" t="s">
        <v>120</v>
      </c>
      <c r="B57" s="35" t="s">
        <v>69</v>
      </c>
      <c r="C57" s="32"/>
      <c r="D57" s="32">
        <v>2.2</v>
      </c>
      <c r="E57" s="32">
        <f>SUM(F57:Q57)</f>
        <v>2.4</v>
      </c>
      <c r="F57" s="32">
        <v>0.2</v>
      </c>
      <c r="G57" s="32">
        <v>0.2</v>
      </c>
      <c r="H57" s="32">
        <v>0.2</v>
      </c>
      <c r="I57" s="32">
        <v>0.2</v>
      </c>
      <c r="J57" s="32">
        <v>0.2</v>
      </c>
      <c r="K57" s="32">
        <v>0.2</v>
      </c>
      <c r="L57" s="32">
        <v>0.2</v>
      </c>
      <c r="M57" s="32">
        <v>0.2</v>
      </c>
      <c r="N57" s="32">
        <v>0.2</v>
      </c>
      <c r="O57" s="32">
        <v>0.2</v>
      </c>
      <c r="P57" s="32">
        <v>0.2</v>
      </c>
      <c r="Q57" s="32">
        <v>0.2</v>
      </c>
      <c r="R57" s="18">
        <f t="shared" si="11"/>
        <v>2.4</v>
      </c>
      <c r="S57" s="2"/>
      <c r="T57" s="2"/>
      <c r="U57" s="2"/>
    </row>
    <row r="58" spans="1:21" ht="12.75">
      <c r="A58" s="46" t="s">
        <v>121</v>
      </c>
      <c r="B58" s="35" t="s">
        <v>70</v>
      </c>
      <c r="C58" s="32"/>
      <c r="D58" s="32">
        <v>3.4</v>
      </c>
      <c r="E58" s="32">
        <f>SUM(G58:Q58)</f>
        <v>1.5000000000000002</v>
      </c>
      <c r="F58" s="32">
        <f>SUM(Южноукраїнськ!F54+Первомайськ!F57)</f>
        <v>0</v>
      </c>
      <c r="G58" s="32">
        <f>SUM(Южноукраїнськ!G54+Первомайськ!G57)</f>
        <v>0.1</v>
      </c>
      <c r="H58" s="32">
        <f>SUM(Южноукраїнськ!H54+Первомайськ!H57)</f>
        <v>0.1</v>
      </c>
      <c r="I58" s="32">
        <f>SUM(Южноукраїнськ!I54+Первомайськ!I57)</f>
        <v>0.1</v>
      </c>
      <c r="J58" s="32">
        <f>SUM(Южноукраїнськ!J54+Первомайськ!J57)</f>
        <v>0</v>
      </c>
      <c r="K58" s="32">
        <f>SUM(Южноукраїнськ!K54+Первомайськ!K57)</f>
        <v>0</v>
      </c>
      <c r="L58" s="32">
        <f>SUM(Южноукраїнськ!L54+Первомайськ!L57)</f>
        <v>0.4</v>
      </c>
      <c r="M58" s="32">
        <f>SUM(Южноукраїнськ!M54+Первомайськ!M57)</f>
        <v>0.4</v>
      </c>
      <c r="N58" s="32">
        <f>SUM(Южноукраїнськ!N54+Первомайськ!N57)</f>
        <v>0</v>
      </c>
      <c r="O58" s="32">
        <f>SUM(Южноукраїнськ!O54+Первомайськ!O57)</f>
        <v>0.3</v>
      </c>
      <c r="P58" s="32">
        <f>SUM(Южноукраїнськ!P54+Первомайськ!P57)</f>
        <v>0</v>
      </c>
      <c r="Q58" s="32">
        <f>SUM(Южноукраїнськ!Q54+Первомайськ!Q57)</f>
        <v>0.1</v>
      </c>
      <c r="R58" s="18">
        <f t="shared" si="11"/>
        <v>1.5000000000000002</v>
      </c>
      <c r="S58" s="2"/>
      <c r="T58" s="2"/>
      <c r="U58" s="2"/>
    </row>
    <row r="59" spans="1:21" ht="12.75">
      <c r="A59" s="46" t="s">
        <v>122</v>
      </c>
      <c r="B59" s="35" t="s">
        <v>30</v>
      </c>
      <c r="C59" s="32"/>
      <c r="D59" s="32">
        <v>5.2</v>
      </c>
      <c r="E59" s="32">
        <f>SUM(F59:Q59)</f>
        <v>5.2</v>
      </c>
      <c r="F59" s="32">
        <f>SUM(Южноукраїнськ!F55+Первомайськ!F58)</f>
        <v>0.1</v>
      </c>
      <c r="G59" s="32">
        <f>SUM(Южноукраїнськ!G55+Первомайськ!G58)</f>
        <v>0.4</v>
      </c>
      <c r="H59" s="32">
        <f>SUM(Южноукраїнськ!H55+Первомайськ!H58)</f>
        <v>0.4</v>
      </c>
      <c r="I59" s="32">
        <f>SUM(Южноукраїнськ!I55+Первомайськ!I58)</f>
        <v>0.4</v>
      </c>
      <c r="J59" s="32">
        <f>SUM(Южноукраїнськ!J55+Первомайськ!J58)</f>
        <v>0.5</v>
      </c>
      <c r="K59" s="32">
        <f>SUM(Южноукраїнськ!K55+Первомайськ!K58)</f>
        <v>0.4</v>
      </c>
      <c r="L59" s="32">
        <f>SUM(Южноукраїнськ!L55+Первомайськ!L58)</f>
        <v>0.5</v>
      </c>
      <c r="M59" s="32">
        <f>SUM(Южноукраїнськ!M55+Первомайськ!M58)</f>
        <v>0.5</v>
      </c>
      <c r="N59" s="32">
        <f>SUM(Южноукраїнськ!N55+Первомайськ!N58)</f>
        <v>0.5</v>
      </c>
      <c r="O59" s="32">
        <f>SUM(Южноукраїнськ!O55+Первомайськ!O58)</f>
        <v>0.5</v>
      </c>
      <c r="P59" s="32">
        <f>SUM(Южноукраїнськ!P55+Первомайськ!P58)</f>
        <v>0.5</v>
      </c>
      <c r="Q59" s="32">
        <f>SUM(Южноукраїнськ!Q55+Первомайськ!Q58)</f>
        <v>0.5</v>
      </c>
      <c r="R59" s="18">
        <f t="shared" si="11"/>
        <v>5.2</v>
      </c>
      <c r="S59" s="2"/>
      <c r="T59" s="2"/>
      <c r="U59" s="2"/>
    </row>
    <row r="60" spans="1:21" ht="25.5">
      <c r="A60" s="46" t="s">
        <v>123</v>
      </c>
      <c r="B60" s="35" t="s">
        <v>14</v>
      </c>
      <c r="C60" s="32">
        <f>SUM(C15-C24)</f>
        <v>1.4999999999998863</v>
      </c>
      <c r="D60" s="32">
        <f>SUM(D15-D24)</f>
        <v>-61</v>
      </c>
      <c r="E60" s="32">
        <f aca="true" t="shared" si="12" ref="E60:Q60">SUM(E15-E24)</f>
        <v>0.900000000000091</v>
      </c>
      <c r="F60" s="32">
        <f t="shared" si="12"/>
        <v>-12.299999999999997</v>
      </c>
      <c r="G60" s="32">
        <f t="shared" si="12"/>
        <v>-16.099999999999994</v>
      </c>
      <c r="H60" s="32">
        <f t="shared" si="12"/>
        <v>-5.100000000000023</v>
      </c>
      <c r="I60" s="32">
        <f t="shared" si="12"/>
        <v>-3.299999999999997</v>
      </c>
      <c r="J60" s="32">
        <f t="shared" si="12"/>
        <v>-5.100000000000001</v>
      </c>
      <c r="K60" s="32">
        <f t="shared" si="12"/>
        <v>-5.000000000000007</v>
      </c>
      <c r="L60" s="32">
        <f t="shared" si="12"/>
        <v>0.799999999999983</v>
      </c>
      <c r="M60" s="32">
        <f t="shared" si="12"/>
        <v>17.5</v>
      </c>
      <c r="N60" s="32">
        <f t="shared" si="12"/>
        <v>23.59999999999998</v>
      </c>
      <c r="O60" s="32">
        <f t="shared" si="12"/>
        <v>0.9000000000000057</v>
      </c>
      <c r="P60" s="32">
        <f t="shared" si="12"/>
        <v>0.5999999999999801</v>
      </c>
      <c r="Q60" s="32">
        <f t="shared" si="12"/>
        <v>4.3999999999999915</v>
      </c>
      <c r="R60" s="18">
        <f>SUM(F60:Q60)</f>
        <v>0.8999999999999204</v>
      </c>
      <c r="S60" s="2"/>
      <c r="T60" s="2"/>
      <c r="U60" s="2"/>
    </row>
    <row r="61" spans="1:21" ht="12.75">
      <c r="A61" s="46" t="s">
        <v>124</v>
      </c>
      <c r="B61" s="29" t="s">
        <v>43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18"/>
      <c r="S61" s="2"/>
      <c r="T61" s="2"/>
      <c r="U61" s="2"/>
    </row>
    <row r="62" spans="1:21" ht="12.75">
      <c r="A62" s="46" t="s">
        <v>19</v>
      </c>
      <c r="B62" s="29" t="s">
        <v>36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"/>
      <c r="S62" s="18">
        <f>SUM(F60:Q60)</f>
        <v>0.8999999999999204</v>
      </c>
      <c r="T62" s="2"/>
      <c r="U62" s="2"/>
    </row>
    <row r="63" spans="1:21" ht="12.75">
      <c r="A63" s="46" t="s">
        <v>33</v>
      </c>
      <c r="B63" s="35" t="s">
        <v>15</v>
      </c>
      <c r="C63" s="32">
        <v>6.2</v>
      </c>
      <c r="D63" s="32">
        <v>16.6</v>
      </c>
      <c r="E63" s="32">
        <f>SUM(F63:Q63)</f>
        <v>4</v>
      </c>
      <c r="F63" s="32">
        <v>0</v>
      </c>
      <c r="G63" s="32">
        <v>0</v>
      </c>
      <c r="H63" s="32">
        <v>1</v>
      </c>
      <c r="I63" s="32">
        <v>0</v>
      </c>
      <c r="J63" s="32">
        <v>0</v>
      </c>
      <c r="K63" s="32">
        <v>1</v>
      </c>
      <c r="L63" s="32">
        <v>0</v>
      </c>
      <c r="M63" s="32">
        <v>0</v>
      </c>
      <c r="N63" s="32">
        <v>1</v>
      </c>
      <c r="O63" s="32">
        <v>0</v>
      </c>
      <c r="P63" s="32">
        <v>0</v>
      </c>
      <c r="Q63" s="32">
        <v>1</v>
      </c>
      <c r="R63" s="18">
        <f>SUM(F63:Q63)</f>
        <v>4</v>
      </c>
      <c r="S63" s="2"/>
      <c r="T63" s="2"/>
      <c r="U63" s="2"/>
    </row>
    <row r="64" spans="1:21" ht="12.75">
      <c r="A64" s="46" t="s">
        <v>37</v>
      </c>
      <c r="B64" s="29" t="s">
        <v>16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"/>
      <c r="S64" s="2"/>
      <c r="T64" s="2"/>
      <c r="U64" s="2"/>
    </row>
    <row r="65" spans="1:21" ht="12.75">
      <c r="A65" s="46"/>
      <c r="B65" s="35" t="s">
        <v>17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"/>
      <c r="S65" s="2"/>
      <c r="T65" s="2"/>
      <c r="U65" s="2"/>
    </row>
    <row r="66" spans="1:17" ht="12.75">
      <c r="A66" s="46"/>
      <c r="B66" s="80"/>
      <c r="C66" s="80"/>
      <c r="D66" s="80"/>
      <c r="E66" s="34"/>
      <c r="F66" s="34"/>
      <c r="G66" s="80"/>
      <c r="H66" s="80"/>
      <c r="I66" s="80"/>
      <c r="J66" s="80"/>
      <c r="K66" s="80"/>
      <c r="L66" s="81"/>
      <c r="M66" s="81"/>
      <c r="N66" s="81"/>
      <c r="O66" s="81"/>
      <c r="P66" s="81"/>
      <c r="Q66" s="81"/>
    </row>
    <row r="67" spans="2:18" ht="15.75">
      <c r="B67" s="82" t="s">
        <v>129</v>
      </c>
      <c r="C67" s="83"/>
      <c r="D67" s="83"/>
      <c r="E67" s="55"/>
      <c r="F67" s="54"/>
      <c r="G67" s="81"/>
      <c r="H67" s="81"/>
      <c r="I67" s="81"/>
      <c r="J67" s="81" t="s">
        <v>42</v>
      </c>
      <c r="K67" s="81"/>
      <c r="L67" s="81"/>
      <c r="M67" s="81"/>
      <c r="N67" s="81"/>
      <c r="O67" s="81"/>
      <c r="P67" s="81"/>
      <c r="Q67" s="81"/>
      <c r="R67" s="1"/>
    </row>
    <row r="68" spans="2:18" ht="12.75">
      <c r="B68" s="84" t="s">
        <v>31</v>
      </c>
      <c r="C68" s="80"/>
      <c r="D68" s="80"/>
      <c r="E68" s="34"/>
      <c r="F68" s="57"/>
      <c r="G68" s="85"/>
      <c r="H68" s="85"/>
      <c r="I68" s="85"/>
      <c r="J68" s="85" t="s">
        <v>32</v>
      </c>
      <c r="K68" s="85"/>
      <c r="L68" s="85"/>
      <c r="M68" s="85"/>
      <c r="N68" s="85"/>
      <c r="O68" s="85"/>
      <c r="P68" s="85"/>
      <c r="Q68" s="85"/>
      <c r="R68" s="1"/>
    </row>
  </sheetData>
  <mergeCells count="4">
    <mergeCell ref="B13:B14"/>
    <mergeCell ref="C13:C14"/>
    <mergeCell ref="E13:E14"/>
    <mergeCell ref="F13:Q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039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29.25390625" style="0" customWidth="1"/>
    <col min="3" max="3" width="7.625" style="90" customWidth="1"/>
    <col min="4" max="4" width="8.375" style="0" customWidth="1"/>
    <col min="5" max="5" width="8.625" style="0" customWidth="1"/>
    <col min="6" max="6" width="6.25390625" style="2" customWidth="1"/>
    <col min="7" max="17" width="6.25390625" style="0" customWidth="1"/>
  </cols>
  <sheetData>
    <row r="2" spans="2:17" ht="12.75">
      <c r="B2" s="6"/>
      <c r="C2" s="86"/>
      <c r="D2" s="7"/>
      <c r="E2" s="8"/>
      <c r="F2" s="8"/>
      <c r="G2" s="7"/>
      <c r="H2" s="7"/>
      <c r="I2" s="7"/>
      <c r="J2" s="7"/>
      <c r="K2" s="7"/>
      <c r="L2" s="16" t="s">
        <v>40</v>
      </c>
      <c r="M2" s="16"/>
      <c r="N2" s="16"/>
      <c r="O2" s="9"/>
      <c r="P2" s="6"/>
      <c r="Q2" s="6"/>
    </row>
    <row r="3" spans="2:17" ht="12.75">
      <c r="B3" s="6"/>
      <c r="C3" s="86"/>
      <c r="D3" s="7"/>
      <c r="E3" s="8"/>
      <c r="F3" s="8"/>
      <c r="G3" s="7"/>
      <c r="H3" s="7"/>
      <c r="I3" s="7"/>
      <c r="J3" s="7"/>
      <c r="K3" s="10"/>
      <c r="L3" s="16" t="s">
        <v>20</v>
      </c>
      <c r="M3" s="16"/>
      <c r="N3" s="16"/>
      <c r="O3" s="9"/>
      <c r="P3" s="6"/>
      <c r="Q3" s="6"/>
    </row>
    <row r="4" spans="2:17" ht="12.75">
      <c r="B4" s="6"/>
      <c r="C4" s="86"/>
      <c r="D4" s="7"/>
      <c r="E4" s="8"/>
      <c r="F4" s="73"/>
      <c r="G4" s="7"/>
      <c r="H4" s="10"/>
      <c r="I4" s="7"/>
      <c r="J4" s="7"/>
      <c r="K4" s="7"/>
      <c r="L4" s="16" t="s">
        <v>21</v>
      </c>
      <c r="M4" s="16"/>
      <c r="N4" s="16"/>
      <c r="O4" s="9"/>
      <c r="P4" s="6"/>
      <c r="Q4" s="6"/>
    </row>
    <row r="5" spans="2:17" ht="12.75">
      <c r="B5" s="6"/>
      <c r="C5" s="86"/>
      <c r="D5" s="7"/>
      <c r="E5" s="8"/>
      <c r="F5" s="8"/>
      <c r="G5" s="7"/>
      <c r="H5" s="7"/>
      <c r="I5" s="7"/>
      <c r="J5" s="7"/>
      <c r="K5" s="7"/>
      <c r="L5" s="9" t="s">
        <v>141</v>
      </c>
      <c r="M5" s="9"/>
      <c r="N5" s="9"/>
      <c r="O5" s="9"/>
      <c r="P5" s="6"/>
      <c r="Q5" s="6"/>
    </row>
    <row r="6" spans="2:17" ht="12.75">
      <c r="B6" s="11"/>
      <c r="C6" s="86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ht="15">
      <c r="B7" s="12"/>
      <c r="C7" s="91" t="s">
        <v>55</v>
      </c>
      <c r="D7" s="91"/>
      <c r="E7" s="91"/>
      <c r="F7" s="92"/>
      <c r="G7" s="91"/>
      <c r="H7" s="91"/>
      <c r="I7" s="91"/>
      <c r="J7" s="91"/>
      <c r="K7" s="91"/>
      <c r="L7" s="91"/>
      <c r="M7" s="91"/>
      <c r="N7" s="91"/>
      <c r="O7" s="93"/>
      <c r="P7" s="94"/>
      <c r="Q7" s="94"/>
    </row>
    <row r="8" spans="2:17" ht="13.5" thickBot="1">
      <c r="B8" s="13"/>
      <c r="C8" s="95" t="s">
        <v>73</v>
      </c>
      <c r="D8" s="95"/>
      <c r="E8" s="96"/>
      <c r="F8" s="96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25.5" customHeight="1">
      <c r="A9" s="66" t="s">
        <v>130</v>
      </c>
      <c r="B9" s="112" t="s">
        <v>0</v>
      </c>
      <c r="C9" s="114" t="s">
        <v>35</v>
      </c>
      <c r="D9" s="49" t="s">
        <v>51</v>
      </c>
      <c r="E9" s="116" t="s">
        <v>52</v>
      </c>
      <c r="F9" s="118" t="s">
        <v>76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ht="13.5" thickBot="1">
      <c r="A10" s="50"/>
      <c r="B10" s="113"/>
      <c r="C10" s="115"/>
      <c r="D10" s="51" t="s">
        <v>53</v>
      </c>
      <c r="E10" s="117"/>
      <c r="F10" s="52" t="s">
        <v>1</v>
      </c>
      <c r="G10" s="52" t="s">
        <v>2</v>
      </c>
      <c r="H10" s="52" t="s">
        <v>3</v>
      </c>
      <c r="I10" s="52" t="s">
        <v>4</v>
      </c>
      <c r="J10" s="52" t="s">
        <v>5</v>
      </c>
      <c r="K10" s="52" t="s">
        <v>6</v>
      </c>
      <c r="L10" s="52" t="s">
        <v>7</v>
      </c>
      <c r="M10" s="52" t="s">
        <v>8</v>
      </c>
      <c r="N10" s="52" t="s">
        <v>9</v>
      </c>
      <c r="O10" s="52" t="s">
        <v>10</v>
      </c>
      <c r="P10" s="52" t="s">
        <v>11</v>
      </c>
      <c r="Q10" s="53" t="s">
        <v>12</v>
      </c>
    </row>
    <row r="11" spans="1:19" s="2" customFormat="1" ht="12.75">
      <c r="A11" s="47">
        <v>1</v>
      </c>
      <c r="B11" s="48" t="s">
        <v>82</v>
      </c>
      <c r="C11" s="97"/>
      <c r="D11" s="33">
        <f>SUM(D13:D17)</f>
        <v>649.9</v>
      </c>
      <c r="E11" s="33">
        <f>SUM(E13:E19)</f>
        <v>684.6000000000001</v>
      </c>
      <c r="F11" s="33">
        <f>SUM(F13:F19)</f>
        <v>41.800000000000004</v>
      </c>
      <c r="G11" s="33">
        <f>SUM(G13:G19)</f>
        <v>41</v>
      </c>
      <c r="H11" s="33">
        <f>SUM(H13:H19)</f>
        <v>54.5</v>
      </c>
      <c r="I11" s="33">
        <f aca="true" t="shared" si="0" ref="I11:Q11">SUM(I13:I19)</f>
        <v>49</v>
      </c>
      <c r="J11" s="33">
        <f t="shared" si="0"/>
        <v>49</v>
      </c>
      <c r="K11" s="33">
        <f t="shared" si="0"/>
        <v>47.4</v>
      </c>
      <c r="L11" s="33">
        <f t="shared" si="0"/>
        <v>56.1</v>
      </c>
      <c r="M11" s="33">
        <f t="shared" si="0"/>
        <v>84</v>
      </c>
      <c r="N11" s="33">
        <f t="shared" si="0"/>
        <v>85.19999999999999</v>
      </c>
      <c r="O11" s="33">
        <f t="shared" si="0"/>
        <v>50.2</v>
      </c>
      <c r="P11" s="33">
        <f t="shared" si="0"/>
        <v>56.1</v>
      </c>
      <c r="Q11" s="33">
        <f t="shared" si="0"/>
        <v>70.3</v>
      </c>
      <c r="R11" s="18">
        <f aca="true" t="shared" si="1" ref="R11:R20">SUM(F11:Q11)</f>
        <v>684.6</v>
      </c>
      <c r="S11" s="18">
        <f>SUM(R13+R14+R15)</f>
        <v>639.0000000000001</v>
      </c>
    </row>
    <row r="12" spans="1:19" s="2" customFormat="1" ht="12.75">
      <c r="A12" s="45"/>
      <c r="B12" s="29" t="s">
        <v>83</v>
      </c>
      <c r="C12" s="9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8"/>
      <c r="S12" s="18"/>
    </row>
    <row r="13" spans="1:21" s="2" customFormat="1" ht="12.75">
      <c r="A13" s="46" t="s">
        <v>45</v>
      </c>
      <c r="B13" s="34" t="s">
        <v>48</v>
      </c>
      <c r="C13" s="98"/>
      <c r="D13" s="33">
        <v>590.3</v>
      </c>
      <c r="E13" s="32">
        <f aca="true" t="shared" si="2" ref="E13:E18">SUM(F13:Q13)</f>
        <v>613.2000000000002</v>
      </c>
      <c r="F13" s="32">
        <v>37.5</v>
      </c>
      <c r="G13" s="32">
        <v>34.9</v>
      </c>
      <c r="H13" s="32">
        <v>48.4</v>
      </c>
      <c r="I13" s="32">
        <v>42.9</v>
      </c>
      <c r="J13" s="32">
        <v>42.9</v>
      </c>
      <c r="K13" s="32">
        <v>41.3</v>
      </c>
      <c r="L13" s="32">
        <v>50</v>
      </c>
      <c r="M13" s="32">
        <v>77.9</v>
      </c>
      <c r="N13" s="32">
        <v>79.1</v>
      </c>
      <c r="O13" s="32">
        <v>44.1</v>
      </c>
      <c r="P13" s="32">
        <v>50</v>
      </c>
      <c r="Q13" s="32">
        <v>64.2</v>
      </c>
      <c r="R13" s="18">
        <f t="shared" si="1"/>
        <v>613.2000000000002</v>
      </c>
      <c r="T13" s="18">
        <f>SUM(E13+260.4)</f>
        <v>873.6000000000001</v>
      </c>
      <c r="U13" s="2">
        <v>260.4</v>
      </c>
    </row>
    <row r="14" spans="1:18" s="2" customFormat="1" ht="12.75">
      <c r="A14" s="46" t="s">
        <v>46</v>
      </c>
      <c r="B14" s="41" t="s">
        <v>49</v>
      </c>
      <c r="C14" s="99"/>
      <c r="D14" s="33">
        <v>43.1</v>
      </c>
      <c r="E14" s="32">
        <f t="shared" si="2"/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18">
        <f t="shared" si="1"/>
        <v>0</v>
      </c>
    </row>
    <row r="15" spans="1:18" s="2" customFormat="1" ht="38.25">
      <c r="A15" s="46" t="s">
        <v>47</v>
      </c>
      <c r="B15" s="42" t="s">
        <v>50</v>
      </c>
      <c r="C15" s="99"/>
      <c r="D15" s="32">
        <v>6</v>
      </c>
      <c r="E15" s="32">
        <f t="shared" si="2"/>
        <v>25.800000000000004</v>
      </c>
      <c r="F15" s="32">
        <v>0.5</v>
      </c>
      <c r="G15" s="32">
        <v>2.3</v>
      </c>
      <c r="H15" s="32">
        <v>2.3</v>
      </c>
      <c r="I15" s="32">
        <v>2.3</v>
      </c>
      <c r="J15" s="32">
        <v>2.3</v>
      </c>
      <c r="K15" s="32">
        <v>2.3</v>
      </c>
      <c r="L15" s="32">
        <v>2.3</v>
      </c>
      <c r="M15" s="32">
        <v>2.3</v>
      </c>
      <c r="N15" s="32">
        <v>2.3</v>
      </c>
      <c r="O15" s="32">
        <v>2.3</v>
      </c>
      <c r="P15" s="32">
        <v>2.3</v>
      </c>
      <c r="Q15" s="32">
        <v>2.3</v>
      </c>
      <c r="R15" s="18">
        <f t="shared" si="1"/>
        <v>25.800000000000004</v>
      </c>
    </row>
    <row r="16" spans="1:18" s="2" customFormat="1" ht="12.75">
      <c r="A16" s="46" t="s">
        <v>78</v>
      </c>
      <c r="B16" s="42" t="s">
        <v>84</v>
      </c>
      <c r="C16" s="99"/>
      <c r="D16" s="32">
        <v>6.5</v>
      </c>
      <c r="E16" s="32">
        <f t="shared" si="2"/>
        <v>7.199999999999998</v>
      </c>
      <c r="F16" s="32">
        <v>0.6</v>
      </c>
      <c r="G16" s="32">
        <v>0.6</v>
      </c>
      <c r="H16" s="32">
        <v>0.6</v>
      </c>
      <c r="I16" s="32">
        <v>0.6</v>
      </c>
      <c r="J16" s="32">
        <v>0.6</v>
      </c>
      <c r="K16" s="32">
        <v>0.6</v>
      </c>
      <c r="L16" s="32">
        <v>0.6</v>
      </c>
      <c r="M16" s="32">
        <v>0.6</v>
      </c>
      <c r="N16" s="32">
        <v>0.6</v>
      </c>
      <c r="O16" s="32">
        <v>0.6</v>
      </c>
      <c r="P16" s="32">
        <v>0.6</v>
      </c>
      <c r="Q16" s="32">
        <v>0.6</v>
      </c>
      <c r="R16" s="18">
        <f t="shared" si="1"/>
        <v>7.199999999999998</v>
      </c>
    </row>
    <row r="17" spans="1:18" s="2" customFormat="1" ht="12.75">
      <c r="A17" s="46" t="s">
        <v>79</v>
      </c>
      <c r="B17" s="42" t="s">
        <v>85</v>
      </c>
      <c r="C17" s="99"/>
      <c r="D17" s="32">
        <v>4</v>
      </c>
      <c r="E17" s="32">
        <f t="shared" si="2"/>
        <v>6</v>
      </c>
      <c r="F17" s="32">
        <v>0.5</v>
      </c>
      <c r="G17" s="32">
        <v>0.5</v>
      </c>
      <c r="H17" s="32">
        <v>0.5</v>
      </c>
      <c r="I17" s="32">
        <v>0.5</v>
      </c>
      <c r="J17" s="32">
        <v>0.5</v>
      </c>
      <c r="K17" s="32">
        <v>0.5</v>
      </c>
      <c r="L17" s="32">
        <v>0.5</v>
      </c>
      <c r="M17" s="32">
        <v>0.5</v>
      </c>
      <c r="N17" s="32">
        <v>0.5</v>
      </c>
      <c r="O17" s="32">
        <v>0.5</v>
      </c>
      <c r="P17" s="32">
        <v>0.5</v>
      </c>
      <c r="Q17" s="32">
        <v>0.5</v>
      </c>
      <c r="R17" s="18">
        <f t="shared" si="1"/>
        <v>6</v>
      </c>
    </row>
    <row r="18" spans="1:18" s="2" customFormat="1" ht="12.75">
      <c r="A18" s="46" t="s">
        <v>80</v>
      </c>
      <c r="B18" s="43" t="s">
        <v>86</v>
      </c>
      <c r="C18" s="99"/>
      <c r="D18" s="32"/>
      <c r="E18" s="32">
        <f t="shared" si="2"/>
        <v>30</v>
      </c>
      <c r="F18" s="32">
        <v>2.5</v>
      </c>
      <c r="G18" s="32">
        <v>2.5</v>
      </c>
      <c r="H18" s="32">
        <v>2.5</v>
      </c>
      <c r="I18" s="32">
        <v>2.5</v>
      </c>
      <c r="J18" s="32">
        <v>2.5</v>
      </c>
      <c r="K18" s="32">
        <v>2.5</v>
      </c>
      <c r="L18" s="32">
        <v>2.5</v>
      </c>
      <c r="M18" s="32">
        <v>2.5</v>
      </c>
      <c r="N18" s="32">
        <v>2.5</v>
      </c>
      <c r="O18" s="32">
        <v>2.5</v>
      </c>
      <c r="P18" s="32">
        <v>2.5</v>
      </c>
      <c r="Q18" s="32">
        <v>2.5</v>
      </c>
      <c r="R18" s="18">
        <f>SUM(F18:Q18)</f>
        <v>30</v>
      </c>
    </row>
    <row r="19" spans="1:18" s="2" customFormat="1" ht="12.75">
      <c r="A19" s="46" t="s">
        <v>81</v>
      </c>
      <c r="B19" s="43" t="s">
        <v>87</v>
      </c>
      <c r="C19" s="99"/>
      <c r="D19" s="32"/>
      <c r="E19" s="32">
        <f>SUM(F19:Q19)</f>
        <v>2.4</v>
      </c>
      <c r="F19" s="32">
        <v>0.2</v>
      </c>
      <c r="G19" s="32">
        <v>0.2</v>
      </c>
      <c r="H19" s="32">
        <v>0.2</v>
      </c>
      <c r="I19" s="32">
        <v>0.2</v>
      </c>
      <c r="J19" s="32">
        <v>0.2</v>
      </c>
      <c r="K19" s="32">
        <v>0.2</v>
      </c>
      <c r="L19" s="32">
        <v>0.2</v>
      </c>
      <c r="M19" s="32">
        <v>0.2</v>
      </c>
      <c r="N19" s="32">
        <v>0.2</v>
      </c>
      <c r="O19" s="32">
        <v>0.2</v>
      </c>
      <c r="P19" s="32">
        <v>0.2</v>
      </c>
      <c r="Q19" s="32">
        <v>0.2</v>
      </c>
      <c r="R19" s="18"/>
    </row>
    <row r="20" spans="1:20" s="2" customFormat="1" ht="12.75">
      <c r="A20" s="46" t="s">
        <v>94</v>
      </c>
      <c r="B20" s="30" t="s">
        <v>24</v>
      </c>
      <c r="C20" s="98"/>
      <c r="D20" s="32">
        <f>SUM(D22+D23+D24+D27+D28+D31+D32+D36+D37+D47)</f>
        <v>710.9999999999999</v>
      </c>
      <c r="E20" s="32">
        <f>SUM(E22+E23+E24+E27+E28+E31+E32+E36+E37+E47)</f>
        <v>683.9999999999999</v>
      </c>
      <c r="F20" s="32">
        <f aca="true" t="shared" si="3" ref="F20:Q20">SUM(F22+F23+F24+F27+F28+F31+F32+F36+F37+F47)</f>
        <v>46.1</v>
      </c>
      <c r="G20" s="32">
        <f t="shared" si="3"/>
        <v>48.900000000000006</v>
      </c>
      <c r="H20" s="32">
        <f t="shared" si="3"/>
        <v>57.300000000000004</v>
      </c>
      <c r="I20" s="32">
        <f t="shared" si="3"/>
        <v>51.2</v>
      </c>
      <c r="J20" s="32">
        <f t="shared" si="3"/>
        <v>50.400000000000006</v>
      </c>
      <c r="K20" s="32">
        <f t="shared" si="3"/>
        <v>49.50000000000001</v>
      </c>
      <c r="L20" s="32">
        <f t="shared" si="3"/>
        <v>55.9</v>
      </c>
      <c r="M20" s="32">
        <f t="shared" si="3"/>
        <v>74.49999999999999</v>
      </c>
      <c r="N20" s="32">
        <f t="shared" si="3"/>
        <v>75.9</v>
      </c>
      <c r="O20" s="32">
        <f t="shared" si="3"/>
        <v>50.5</v>
      </c>
      <c r="P20" s="32">
        <f t="shared" si="3"/>
        <v>56.70000000000001</v>
      </c>
      <c r="Q20" s="32">
        <f t="shared" si="3"/>
        <v>67.1</v>
      </c>
      <c r="R20" s="18">
        <f t="shared" si="1"/>
        <v>684.0000000000001</v>
      </c>
      <c r="S20" s="18">
        <f>SUM(R22+R23+R24+R27+R28+R31+R32+R36+R37+R47)</f>
        <v>683.9999999999999</v>
      </c>
      <c r="T20" s="18">
        <f>SUM(R47+R37+R36+R32+R31+R28+R27+R24+R23+R22)</f>
        <v>684</v>
      </c>
    </row>
    <row r="21" spans="1:17" s="2" customFormat="1" ht="12.75">
      <c r="A21" s="46"/>
      <c r="B21" s="35" t="s">
        <v>83</v>
      </c>
      <c r="C21" s="98"/>
      <c r="D21" s="32"/>
      <c r="E21" s="32"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8" s="2" customFormat="1" ht="12.75">
      <c r="A22" s="46" t="s">
        <v>95</v>
      </c>
      <c r="B22" s="35" t="s">
        <v>88</v>
      </c>
      <c r="C22" s="98"/>
      <c r="D22" s="32">
        <v>193.1</v>
      </c>
      <c r="E22" s="32">
        <f>SUM(F22:Q22)</f>
        <v>173.49999999999997</v>
      </c>
      <c r="F22" s="32">
        <v>12.7</v>
      </c>
      <c r="G22" s="32">
        <v>12.7</v>
      </c>
      <c r="H22" s="32">
        <v>13.6</v>
      </c>
      <c r="I22" s="32">
        <v>14.5</v>
      </c>
      <c r="J22" s="32">
        <v>14.8</v>
      </c>
      <c r="K22" s="32">
        <v>14.8</v>
      </c>
      <c r="L22" s="32">
        <v>14.9</v>
      </c>
      <c r="M22" s="32">
        <v>14.9</v>
      </c>
      <c r="N22" s="32">
        <v>15</v>
      </c>
      <c r="O22" s="32">
        <v>15.2</v>
      </c>
      <c r="P22" s="32">
        <v>15.2</v>
      </c>
      <c r="Q22" s="32">
        <v>15.2</v>
      </c>
      <c r="R22" s="18">
        <f>SUM(F22:Q22)</f>
        <v>173.49999999999997</v>
      </c>
    </row>
    <row r="23" spans="1:18" s="2" customFormat="1" ht="12.75">
      <c r="A23" s="46" t="s">
        <v>96</v>
      </c>
      <c r="B23" s="35" t="s">
        <v>23</v>
      </c>
      <c r="C23" s="98"/>
      <c r="D23" s="32">
        <v>70.4</v>
      </c>
      <c r="E23" s="32">
        <f>SUM(F23:Q23)</f>
        <v>63.900000000000006</v>
      </c>
      <c r="F23" s="32">
        <v>4.7</v>
      </c>
      <c r="G23" s="32">
        <v>4.7</v>
      </c>
      <c r="H23" s="32">
        <v>5</v>
      </c>
      <c r="I23" s="32">
        <v>5.3</v>
      </c>
      <c r="J23" s="32">
        <v>5.4</v>
      </c>
      <c r="K23" s="32">
        <v>5.4</v>
      </c>
      <c r="L23" s="32">
        <v>5.5</v>
      </c>
      <c r="M23" s="32">
        <v>5.5</v>
      </c>
      <c r="N23" s="32">
        <v>5.5</v>
      </c>
      <c r="O23" s="32">
        <v>5.6</v>
      </c>
      <c r="P23" s="32">
        <v>5.7</v>
      </c>
      <c r="Q23" s="32">
        <v>5.6</v>
      </c>
      <c r="R23" s="18">
        <f>SUM(F23:Q23)</f>
        <v>63.900000000000006</v>
      </c>
    </row>
    <row r="24" spans="1:18" s="2" customFormat="1" ht="12.75">
      <c r="A24" s="46" t="s">
        <v>97</v>
      </c>
      <c r="B24" s="35" t="s">
        <v>89</v>
      </c>
      <c r="C24" s="98"/>
      <c r="D24" s="32">
        <v>376.6</v>
      </c>
      <c r="E24" s="32">
        <f>SUM(F24:Q24)</f>
        <v>357.1</v>
      </c>
      <c r="F24" s="32">
        <v>23.4</v>
      </c>
      <c r="G24" s="32">
        <v>21.8</v>
      </c>
      <c r="H24" s="32">
        <v>30.2</v>
      </c>
      <c r="I24" s="32">
        <v>23.9</v>
      </c>
      <c r="J24" s="32">
        <v>23.9</v>
      </c>
      <c r="K24" s="32">
        <v>23.2</v>
      </c>
      <c r="L24" s="32">
        <v>28.4</v>
      </c>
      <c r="M24" s="32">
        <v>46.8</v>
      </c>
      <c r="N24" s="32">
        <v>48.2</v>
      </c>
      <c r="O24" s="32">
        <v>21.6</v>
      </c>
      <c r="P24" s="32">
        <v>27.8</v>
      </c>
      <c r="Q24" s="32">
        <v>37.9</v>
      </c>
      <c r="R24" s="18">
        <f>SUM(F24:Q24)</f>
        <v>357.1</v>
      </c>
    </row>
    <row r="25" spans="1:17" s="2" customFormat="1" ht="12.75">
      <c r="A25" s="46" t="s">
        <v>98</v>
      </c>
      <c r="B25" s="29" t="s">
        <v>25</v>
      </c>
      <c r="C25" s="9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s="2" customFormat="1" ht="12.75">
      <c r="A26" s="46" t="s">
        <v>99</v>
      </c>
      <c r="B26" s="29" t="s">
        <v>26</v>
      </c>
      <c r="C26" s="9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8" s="2" customFormat="1" ht="12.75">
      <c r="A27" s="46" t="s">
        <v>100</v>
      </c>
      <c r="B27" s="35" t="s">
        <v>34</v>
      </c>
      <c r="C27" s="98"/>
      <c r="D27" s="32">
        <v>6.9</v>
      </c>
      <c r="E27" s="32">
        <f>SUM(F27:Q27)</f>
        <v>5.399999999999999</v>
      </c>
      <c r="F27" s="32">
        <v>0.5</v>
      </c>
      <c r="G27" s="32">
        <v>0.4</v>
      </c>
      <c r="H27" s="32">
        <v>0.5</v>
      </c>
      <c r="I27" s="32">
        <v>0.4</v>
      </c>
      <c r="J27" s="32">
        <v>0.2</v>
      </c>
      <c r="K27" s="32">
        <v>0.2</v>
      </c>
      <c r="L27" s="32">
        <v>0.1</v>
      </c>
      <c r="M27" s="32">
        <v>0.6</v>
      </c>
      <c r="N27" s="32">
        <v>0.7</v>
      </c>
      <c r="O27" s="32">
        <v>0.6</v>
      </c>
      <c r="P27" s="32">
        <v>0.6</v>
      </c>
      <c r="Q27" s="32">
        <v>0.6</v>
      </c>
      <c r="R27" s="18">
        <f aca="true" t="shared" si="4" ref="R27:R36">SUM(F27:Q27)</f>
        <v>5.399999999999999</v>
      </c>
    </row>
    <row r="28" spans="1:18" s="2" customFormat="1" ht="12.75">
      <c r="A28" s="46" t="s">
        <v>101</v>
      </c>
      <c r="B28" s="35" t="s">
        <v>27</v>
      </c>
      <c r="C28" s="98"/>
      <c r="D28" s="32">
        <f aca="true" t="shared" si="5" ref="D28:Q28">SUM(D29:D30)</f>
        <v>6.9</v>
      </c>
      <c r="E28" s="32">
        <f t="shared" si="5"/>
        <v>26.800000000000004</v>
      </c>
      <c r="F28" s="32">
        <f t="shared" si="5"/>
        <v>0.6</v>
      </c>
      <c r="G28" s="32">
        <f t="shared" si="5"/>
        <v>2.4</v>
      </c>
      <c r="H28" s="32">
        <f t="shared" si="5"/>
        <v>2.5</v>
      </c>
      <c r="I28" s="32">
        <f t="shared" si="5"/>
        <v>2.4</v>
      </c>
      <c r="J28" s="32">
        <f t="shared" si="5"/>
        <v>2.3</v>
      </c>
      <c r="K28" s="32">
        <f t="shared" si="5"/>
        <v>2.4</v>
      </c>
      <c r="L28" s="32">
        <f t="shared" si="5"/>
        <v>2.4</v>
      </c>
      <c r="M28" s="32">
        <f t="shared" si="5"/>
        <v>2.3</v>
      </c>
      <c r="N28" s="32">
        <f t="shared" si="5"/>
        <v>2.4</v>
      </c>
      <c r="O28" s="32">
        <f t="shared" si="5"/>
        <v>2.4</v>
      </c>
      <c r="P28" s="32">
        <f t="shared" si="5"/>
        <v>2.4</v>
      </c>
      <c r="Q28" s="32">
        <f t="shared" si="5"/>
        <v>2.3</v>
      </c>
      <c r="R28" s="18">
        <f t="shared" si="4"/>
        <v>26.799999999999997</v>
      </c>
    </row>
    <row r="29" spans="1:18" s="2" customFormat="1" ht="12.75">
      <c r="A29" s="46" t="s">
        <v>125</v>
      </c>
      <c r="B29" s="39" t="s">
        <v>38</v>
      </c>
      <c r="C29" s="99"/>
      <c r="D29" s="32">
        <v>0.9</v>
      </c>
      <c r="E29" s="32">
        <f>SUM(F29:Q29)</f>
        <v>0.9999999999999999</v>
      </c>
      <c r="F29" s="32">
        <v>0.1</v>
      </c>
      <c r="G29" s="32">
        <v>0.1</v>
      </c>
      <c r="H29" s="32">
        <v>0.2</v>
      </c>
      <c r="I29" s="32">
        <v>0.1</v>
      </c>
      <c r="J29" s="32">
        <v>0</v>
      </c>
      <c r="K29" s="32">
        <v>0.1</v>
      </c>
      <c r="L29" s="32">
        <v>0.1</v>
      </c>
      <c r="M29" s="32">
        <v>0</v>
      </c>
      <c r="N29" s="32">
        <v>0.1</v>
      </c>
      <c r="O29" s="32">
        <v>0.1</v>
      </c>
      <c r="P29" s="32">
        <v>0.1</v>
      </c>
      <c r="Q29" s="32">
        <v>0</v>
      </c>
      <c r="R29" s="18">
        <f t="shared" si="4"/>
        <v>0.9999999999999999</v>
      </c>
    </row>
    <row r="30" spans="1:18" s="2" customFormat="1" ht="25.5">
      <c r="A30" s="46" t="s">
        <v>126</v>
      </c>
      <c r="B30" s="36" t="s">
        <v>39</v>
      </c>
      <c r="C30" s="99"/>
      <c r="D30" s="32">
        <v>6</v>
      </c>
      <c r="E30" s="32">
        <f>SUM(F30:Q30)</f>
        <v>25.800000000000004</v>
      </c>
      <c r="F30" s="32">
        <v>0.5</v>
      </c>
      <c r="G30" s="32">
        <v>2.3</v>
      </c>
      <c r="H30" s="32">
        <v>2.3</v>
      </c>
      <c r="I30" s="32">
        <v>2.3</v>
      </c>
      <c r="J30" s="32">
        <v>2.3</v>
      </c>
      <c r="K30" s="32">
        <v>2.3</v>
      </c>
      <c r="L30" s="32">
        <v>2.3</v>
      </c>
      <c r="M30" s="32">
        <v>2.3</v>
      </c>
      <c r="N30" s="32">
        <v>2.3</v>
      </c>
      <c r="O30" s="32">
        <v>2.3</v>
      </c>
      <c r="P30" s="32">
        <v>2.3</v>
      </c>
      <c r="Q30" s="32">
        <v>2.3</v>
      </c>
      <c r="R30" s="18">
        <f t="shared" si="4"/>
        <v>25.800000000000004</v>
      </c>
    </row>
    <row r="31" spans="1:18" s="2" customFormat="1" ht="12.75">
      <c r="A31" s="46" t="s">
        <v>102</v>
      </c>
      <c r="B31" s="30" t="s">
        <v>28</v>
      </c>
      <c r="C31" s="98"/>
      <c r="D31" s="32">
        <v>12.4</v>
      </c>
      <c r="E31" s="32">
        <f>SUM(F31:Q31)</f>
        <v>2.900000000000001</v>
      </c>
      <c r="F31" s="32">
        <v>0.2</v>
      </c>
      <c r="G31" s="32">
        <v>0.2</v>
      </c>
      <c r="H31" s="32">
        <v>0.2</v>
      </c>
      <c r="I31" s="32">
        <v>0.7</v>
      </c>
      <c r="J31" s="32">
        <v>0.2</v>
      </c>
      <c r="K31" s="32">
        <v>0.2</v>
      </c>
      <c r="L31" s="32">
        <v>0.2</v>
      </c>
      <c r="M31" s="32">
        <v>0.2</v>
      </c>
      <c r="N31" s="32">
        <v>0.2</v>
      </c>
      <c r="O31" s="32">
        <v>0.2</v>
      </c>
      <c r="P31" s="32">
        <v>0.2</v>
      </c>
      <c r="Q31" s="32">
        <v>0.2</v>
      </c>
      <c r="R31" s="18">
        <f t="shared" si="4"/>
        <v>2.900000000000001</v>
      </c>
    </row>
    <row r="32" spans="1:18" s="2" customFormat="1" ht="12.75">
      <c r="A32" s="46" t="s">
        <v>103</v>
      </c>
      <c r="B32" s="35" t="s">
        <v>91</v>
      </c>
      <c r="C32" s="98"/>
      <c r="D32" s="32">
        <f>SUM(D34:D35)</f>
        <v>11.8</v>
      </c>
      <c r="E32" s="32">
        <f>SUM(E35+E34)</f>
        <v>14.900000000000002</v>
      </c>
      <c r="F32" s="32">
        <f aca="true" t="shared" si="6" ref="F32:Q32">SUM(F35+F34)</f>
        <v>1.1</v>
      </c>
      <c r="G32" s="32">
        <f t="shared" si="6"/>
        <v>1.7000000000000002</v>
      </c>
      <c r="H32" s="32">
        <f t="shared" si="6"/>
        <v>1.7000000000000002</v>
      </c>
      <c r="I32" s="32">
        <f t="shared" si="6"/>
        <v>1.2000000000000002</v>
      </c>
      <c r="J32" s="32">
        <f t="shared" si="6"/>
        <v>0.5</v>
      </c>
      <c r="K32" s="32">
        <f t="shared" si="6"/>
        <v>0.6</v>
      </c>
      <c r="L32" s="32">
        <f t="shared" si="6"/>
        <v>0.9</v>
      </c>
      <c r="M32" s="32">
        <f t="shared" si="6"/>
        <v>0.7999999999999999</v>
      </c>
      <c r="N32" s="32">
        <f t="shared" si="6"/>
        <v>0.7999999999999999</v>
      </c>
      <c r="O32" s="32">
        <f t="shared" si="6"/>
        <v>1.6</v>
      </c>
      <c r="P32" s="32">
        <f t="shared" si="6"/>
        <v>1.6</v>
      </c>
      <c r="Q32" s="32">
        <f t="shared" si="6"/>
        <v>2.4000000000000004</v>
      </c>
      <c r="R32" s="18">
        <f t="shared" si="4"/>
        <v>14.9</v>
      </c>
    </row>
    <row r="33" spans="1:18" s="2" customFormat="1" ht="12.75">
      <c r="A33" s="46"/>
      <c r="B33" s="35" t="s">
        <v>90</v>
      </c>
      <c r="C33" s="9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18"/>
    </row>
    <row r="34" spans="1:18" s="2" customFormat="1" ht="12.75">
      <c r="A34" s="46" t="s">
        <v>127</v>
      </c>
      <c r="B34" s="31" t="s">
        <v>13</v>
      </c>
      <c r="C34" s="98"/>
      <c r="D34" s="32">
        <v>4.7</v>
      </c>
      <c r="E34" s="32">
        <f>SUM(F34:Q34)</f>
        <v>8.200000000000001</v>
      </c>
      <c r="F34" s="32">
        <v>0.5</v>
      </c>
      <c r="G34" s="32">
        <v>0.8</v>
      </c>
      <c r="H34" s="32">
        <v>0.8</v>
      </c>
      <c r="I34" s="32">
        <v>0.8</v>
      </c>
      <c r="J34" s="32">
        <v>0.4</v>
      </c>
      <c r="K34" s="32">
        <v>0.5</v>
      </c>
      <c r="L34" s="32">
        <v>0.8</v>
      </c>
      <c r="M34" s="32">
        <v>0.7</v>
      </c>
      <c r="N34" s="32">
        <v>0.7</v>
      </c>
      <c r="O34" s="32">
        <v>0.7</v>
      </c>
      <c r="P34" s="32">
        <v>0.7</v>
      </c>
      <c r="Q34" s="32">
        <v>0.8</v>
      </c>
      <c r="R34" s="18">
        <f t="shared" si="4"/>
        <v>8.200000000000001</v>
      </c>
    </row>
    <row r="35" spans="1:18" s="2" customFormat="1" ht="38.25">
      <c r="A35" s="46" t="s">
        <v>128</v>
      </c>
      <c r="B35" s="31" t="s">
        <v>18</v>
      </c>
      <c r="C35" s="98"/>
      <c r="D35" s="32">
        <v>7.1</v>
      </c>
      <c r="E35" s="32">
        <f>SUM(F35:Q35)</f>
        <v>6.700000000000001</v>
      </c>
      <c r="F35" s="32">
        <v>0.6</v>
      </c>
      <c r="G35" s="32">
        <v>0.9</v>
      </c>
      <c r="H35" s="32">
        <v>0.9</v>
      </c>
      <c r="I35" s="32">
        <v>0.4</v>
      </c>
      <c r="J35" s="32">
        <v>0.1</v>
      </c>
      <c r="K35" s="32">
        <v>0.1</v>
      </c>
      <c r="L35" s="32">
        <v>0.1</v>
      </c>
      <c r="M35" s="32">
        <v>0.1</v>
      </c>
      <c r="N35" s="32">
        <v>0.1</v>
      </c>
      <c r="O35" s="32">
        <v>0.9</v>
      </c>
      <c r="P35" s="32">
        <v>0.9</v>
      </c>
      <c r="Q35" s="32">
        <v>1.6</v>
      </c>
      <c r="R35" s="18">
        <f t="shared" si="4"/>
        <v>6.700000000000001</v>
      </c>
    </row>
    <row r="36" spans="1:18" s="2" customFormat="1" ht="12.75">
      <c r="A36" s="46" t="s">
        <v>104</v>
      </c>
      <c r="B36" s="31" t="s">
        <v>29</v>
      </c>
      <c r="C36" s="98"/>
      <c r="D36" s="32">
        <v>4</v>
      </c>
      <c r="E36" s="32">
        <f>SUM(F36:Q36)</f>
        <v>3.6999999999999993</v>
      </c>
      <c r="F36" s="32">
        <v>0.4</v>
      </c>
      <c r="G36" s="32">
        <v>0.3</v>
      </c>
      <c r="H36" s="32">
        <v>0.3</v>
      </c>
      <c r="I36" s="32">
        <v>0.3</v>
      </c>
      <c r="J36" s="32">
        <v>0.3</v>
      </c>
      <c r="K36" s="32">
        <v>0.3</v>
      </c>
      <c r="L36" s="32">
        <v>0.3</v>
      </c>
      <c r="M36" s="32">
        <v>0.3</v>
      </c>
      <c r="N36" s="32">
        <v>0.3</v>
      </c>
      <c r="O36" s="32">
        <v>0.3</v>
      </c>
      <c r="P36" s="32">
        <v>0.3</v>
      </c>
      <c r="Q36" s="32">
        <v>0.3</v>
      </c>
      <c r="R36" s="18">
        <f t="shared" si="4"/>
        <v>3.6999999999999993</v>
      </c>
    </row>
    <row r="37" spans="1:18" s="2" customFormat="1" ht="12.75">
      <c r="A37" s="46" t="s">
        <v>105</v>
      </c>
      <c r="B37" s="35" t="s">
        <v>44</v>
      </c>
      <c r="C37" s="98"/>
      <c r="D37" s="32">
        <f>SUM(D38:D46)</f>
        <v>11.5</v>
      </c>
      <c r="E37" s="32">
        <f>SUM(E38:E46)</f>
        <v>16.299999999999997</v>
      </c>
      <c r="F37" s="32">
        <f>SUM(F38:F46)</f>
        <v>1.2</v>
      </c>
      <c r="G37" s="32">
        <f>SUM(G38:G46)</f>
        <v>3.1999999999999997</v>
      </c>
      <c r="H37" s="32">
        <f aca="true" t="shared" si="7" ref="H37:Q37">SUM(H38:H46)</f>
        <v>1.6</v>
      </c>
      <c r="I37" s="32">
        <f t="shared" si="7"/>
        <v>1.1</v>
      </c>
      <c r="J37" s="32">
        <f t="shared" si="7"/>
        <v>1.1</v>
      </c>
      <c r="K37" s="32">
        <f t="shared" si="7"/>
        <v>1</v>
      </c>
      <c r="L37" s="32">
        <f t="shared" si="7"/>
        <v>1.2</v>
      </c>
      <c r="M37" s="32">
        <f t="shared" si="7"/>
        <v>1.2</v>
      </c>
      <c r="N37" s="32">
        <f t="shared" si="7"/>
        <v>1.2</v>
      </c>
      <c r="O37" s="32">
        <f t="shared" si="7"/>
        <v>1.2</v>
      </c>
      <c r="P37" s="32">
        <f t="shared" si="7"/>
        <v>1.2</v>
      </c>
      <c r="Q37" s="32">
        <f t="shared" si="7"/>
        <v>1.1</v>
      </c>
      <c r="R37" s="18">
        <f>SUM(F37:Q37)</f>
        <v>16.299999999999997</v>
      </c>
    </row>
    <row r="38" spans="1:18" s="2" customFormat="1" ht="25.5">
      <c r="A38" s="46" t="s">
        <v>106</v>
      </c>
      <c r="B38" s="35" t="s">
        <v>60</v>
      </c>
      <c r="C38" s="98"/>
      <c r="D38" s="32">
        <v>0</v>
      </c>
      <c r="E38" s="32">
        <f aca="true" t="shared" si="8" ref="E38:E45">SUM(F38:Q38)</f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18"/>
    </row>
    <row r="39" spans="1:18" s="2" customFormat="1" ht="12.75">
      <c r="A39" s="46" t="s">
        <v>107</v>
      </c>
      <c r="B39" s="35" t="s">
        <v>92</v>
      </c>
      <c r="C39" s="98"/>
      <c r="D39" s="32">
        <v>5.2</v>
      </c>
      <c r="E39" s="32">
        <f t="shared" si="8"/>
        <v>7.199999999999998</v>
      </c>
      <c r="F39" s="32">
        <v>0.6</v>
      </c>
      <c r="G39" s="32">
        <v>0.6</v>
      </c>
      <c r="H39" s="32">
        <v>0.6</v>
      </c>
      <c r="I39" s="32">
        <v>0.6</v>
      </c>
      <c r="J39" s="32">
        <v>0.6</v>
      </c>
      <c r="K39" s="32">
        <v>0.6</v>
      </c>
      <c r="L39" s="32">
        <v>0.6</v>
      </c>
      <c r="M39" s="32">
        <v>0.6</v>
      </c>
      <c r="N39" s="32">
        <v>0.6</v>
      </c>
      <c r="O39" s="32">
        <v>0.6</v>
      </c>
      <c r="P39" s="32">
        <v>0.6</v>
      </c>
      <c r="Q39" s="32">
        <v>0.6</v>
      </c>
      <c r="R39" s="18"/>
    </row>
    <row r="40" spans="1:18" s="2" customFormat="1" ht="12.75">
      <c r="A40" s="46" t="s">
        <v>108</v>
      </c>
      <c r="B40" s="35" t="s">
        <v>61</v>
      </c>
      <c r="C40" s="98"/>
      <c r="D40" s="32">
        <v>2.2</v>
      </c>
      <c r="E40" s="32">
        <f t="shared" si="8"/>
        <v>2.4</v>
      </c>
      <c r="F40" s="32">
        <v>0.2</v>
      </c>
      <c r="G40" s="32">
        <v>0.2</v>
      </c>
      <c r="H40" s="32">
        <v>0.2</v>
      </c>
      <c r="I40" s="32">
        <v>0.2</v>
      </c>
      <c r="J40" s="32">
        <v>0.2</v>
      </c>
      <c r="K40" s="32">
        <v>0.2</v>
      </c>
      <c r="L40" s="32">
        <v>0.2</v>
      </c>
      <c r="M40" s="32">
        <v>0.2</v>
      </c>
      <c r="N40" s="32">
        <v>0.2</v>
      </c>
      <c r="O40" s="32">
        <v>0.2</v>
      </c>
      <c r="P40" s="32">
        <v>0.2</v>
      </c>
      <c r="Q40" s="32">
        <v>0.2</v>
      </c>
      <c r="R40" s="18"/>
    </row>
    <row r="41" spans="1:18" s="2" customFormat="1" ht="12.75">
      <c r="A41" s="46" t="s">
        <v>109</v>
      </c>
      <c r="B41" s="35" t="s">
        <v>62</v>
      </c>
      <c r="C41" s="98"/>
      <c r="D41" s="32">
        <v>1.2</v>
      </c>
      <c r="E41" s="32">
        <f t="shared" si="8"/>
        <v>1.2</v>
      </c>
      <c r="F41" s="32">
        <v>0.1</v>
      </c>
      <c r="G41" s="32">
        <v>0.1</v>
      </c>
      <c r="H41" s="32">
        <v>0.1</v>
      </c>
      <c r="I41" s="32">
        <v>0.1</v>
      </c>
      <c r="J41" s="32">
        <v>0.1</v>
      </c>
      <c r="K41" s="32">
        <v>0.1</v>
      </c>
      <c r="L41" s="32">
        <v>0.1</v>
      </c>
      <c r="M41" s="32">
        <v>0.1</v>
      </c>
      <c r="N41" s="32">
        <v>0.1</v>
      </c>
      <c r="O41" s="32">
        <v>0.1</v>
      </c>
      <c r="P41" s="32">
        <v>0.1</v>
      </c>
      <c r="Q41" s="32">
        <v>0.1</v>
      </c>
      <c r="R41" s="18"/>
    </row>
    <row r="42" spans="1:18" s="2" customFormat="1" ht="12.75">
      <c r="A42" s="46" t="s">
        <v>110</v>
      </c>
      <c r="B42" s="35" t="s">
        <v>64</v>
      </c>
      <c r="C42" s="98"/>
      <c r="D42" s="32">
        <v>1</v>
      </c>
      <c r="E42" s="32">
        <f t="shared" si="8"/>
        <v>1.2</v>
      </c>
      <c r="F42" s="32">
        <v>0.1</v>
      </c>
      <c r="G42" s="32">
        <v>0.1</v>
      </c>
      <c r="H42" s="32">
        <v>0.1</v>
      </c>
      <c r="I42" s="32">
        <v>0.1</v>
      </c>
      <c r="J42" s="32">
        <v>0.1</v>
      </c>
      <c r="K42" s="32">
        <v>0.1</v>
      </c>
      <c r="L42" s="32">
        <v>0.1</v>
      </c>
      <c r="M42" s="32">
        <v>0.1</v>
      </c>
      <c r="N42" s="32">
        <v>0.1</v>
      </c>
      <c r="O42" s="32">
        <v>0.1</v>
      </c>
      <c r="P42" s="32">
        <v>0.1</v>
      </c>
      <c r="Q42" s="32">
        <v>0.1</v>
      </c>
      <c r="R42" s="18"/>
    </row>
    <row r="43" spans="1:18" s="2" customFormat="1" ht="25.5">
      <c r="A43" s="46" t="s">
        <v>111</v>
      </c>
      <c r="B43" s="35" t="s">
        <v>71</v>
      </c>
      <c r="C43" s="98"/>
      <c r="D43" s="32">
        <v>1.5</v>
      </c>
      <c r="E43" s="32">
        <f t="shared" si="8"/>
        <v>1.4</v>
      </c>
      <c r="F43" s="32"/>
      <c r="G43" s="32">
        <v>1.4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18"/>
    </row>
    <row r="44" spans="1:18" s="2" customFormat="1" ht="25.5">
      <c r="A44" s="46" t="s">
        <v>112</v>
      </c>
      <c r="B44" s="35" t="s">
        <v>93</v>
      </c>
      <c r="C44" s="98"/>
      <c r="D44" s="32"/>
      <c r="E44" s="32">
        <f t="shared" si="8"/>
        <v>0.3</v>
      </c>
      <c r="F44" s="32"/>
      <c r="G44" s="32">
        <v>0.3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18"/>
    </row>
    <row r="45" spans="1:18" s="2" customFormat="1" ht="12.75">
      <c r="A45" s="46" t="s">
        <v>113</v>
      </c>
      <c r="B45" s="35" t="s">
        <v>72</v>
      </c>
      <c r="C45" s="98"/>
      <c r="D45" s="32"/>
      <c r="E45" s="32">
        <f t="shared" si="8"/>
        <v>1.1</v>
      </c>
      <c r="F45" s="32">
        <v>0.2</v>
      </c>
      <c r="G45" s="32">
        <v>0.4</v>
      </c>
      <c r="H45" s="32">
        <v>0.5</v>
      </c>
      <c r="I45" s="32"/>
      <c r="J45" s="32"/>
      <c r="K45" s="32"/>
      <c r="L45" s="32"/>
      <c r="M45" s="32"/>
      <c r="N45" s="32"/>
      <c r="O45" s="32"/>
      <c r="P45" s="32"/>
      <c r="Q45" s="32"/>
      <c r="R45" s="18"/>
    </row>
    <row r="46" spans="1:18" s="2" customFormat="1" ht="12.75">
      <c r="A46" s="46" t="s">
        <v>114</v>
      </c>
      <c r="B46" s="35" t="s">
        <v>30</v>
      </c>
      <c r="C46" s="98"/>
      <c r="D46" s="32">
        <v>0.4</v>
      </c>
      <c r="E46" s="32">
        <f>SUM(G46:Q46)</f>
        <v>1.5</v>
      </c>
      <c r="F46" s="32"/>
      <c r="G46" s="32">
        <v>0.1</v>
      </c>
      <c r="H46" s="32">
        <v>0.1</v>
      </c>
      <c r="I46" s="32">
        <v>0.1</v>
      </c>
      <c r="J46" s="32">
        <v>0.1</v>
      </c>
      <c r="K46" s="32">
        <v>0</v>
      </c>
      <c r="L46" s="32">
        <v>0.2</v>
      </c>
      <c r="M46" s="32">
        <v>0.2</v>
      </c>
      <c r="N46" s="32">
        <v>0.2</v>
      </c>
      <c r="O46" s="32">
        <v>0.2</v>
      </c>
      <c r="P46" s="32">
        <v>0.2</v>
      </c>
      <c r="Q46" s="32">
        <v>0.1</v>
      </c>
      <c r="R46" s="18"/>
    </row>
    <row r="47" spans="1:18" s="2" customFormat="1" ht="12.75">
      <c r="A47" s="46" t="s">
        <v>115</v>
      </c>
      <c r="B47" s="29" t="s">
        <v>30</v>
      </c>
      <c r="C47" s="98"/>
      <c r="D47" s="32">
        <f>SUM(D49:D55)</f>
        <v>17.400000000000002</v>
      </c>
      <c r="E47" s="32">
        <f>SUM(E49:E55)</f>
        <v>19.5</v>
      </c>
      <c r="F47" s="32">
        <f aca="true" t="shared" si="9" ref="F47:Q47">SUM(F49:F55)</f>
        <v>1.3</v>
      </c>
      <c r="G47" s="32">
        <f t="shared" si="9"/>
        <v>1.5</v>
      </c>
      <c r="H47" s="32">
        <f t="shared" si="9"/>
        <v>1.7000000000000002</v>
      </c>
      <c r="I47" s="32">
        <f t="shared" si="9"/>
        <v>1.4</v>
      </c>
      <c r="J47" s="32">
        <f t="shared" si="9"/>
        <v>1.7</v>
      </c>
      <c r="K47" s="32">
        <f t="shared" si="9"/>
        <v>1.4</v>
      </c>
      <c r="L47" s="32">
        <f t="shared" si="9"/>
        <v>2</v>
      </c>
      <c r="M47" s="32">
        <f t="shared" si="9"/>
        <v>1.9000000000000001</v>
      </c>
      <c r="N47" s="32">
        <f t="shared" si="9"/>
        <v>1.5999999999999999</v>
      </c>
      <c r="O47" s="32">
        <f t="shared" si="9"/>
        <v>1.8</v>
      </c>
      <c r="P47" s="32">
        <f t="shared" si="9"/>
        <v>1.7</v>
      </c>
      <c r="Q47" s="32">
        <f t="shared" si="9"/>
        <v>1.5</v>
      </c>
      <c r="R47" s="18">
        <f>SUM(F47:Q47)</f>
        <v>19.5</v>
      </c>
    </row>
    <row r="48" spans="1:18" s="2" customFormat="1" ht="12.75">
      <c r="A48" s="46"/>
      <c r="B48" s="35" t="s">
        <v>83</v>
      </c>
      <c r="C48" s="9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18"/>
    </row>
    <row r="49" spans="1:18" s="2" customFormat="1" ht="12.75">
      <c r="A49" s="46" t="s">
        <v>116</v>
      </c>
      <c r="B49" s="35" t="s">
        <v>65</v>
      </c>
      <c r="C49" s="98"/>
      <c r="D49" s="32">
        <v>1.5</v>
      </c>
      <c r="E49" s="32">
        <f>SUM(F49:Q49)</f>
        <v>4.8</v>
      </c>
      <c r="F49" s="32">
        <v>0.4</v>
      </c>
      <c r="G49" s="32">
        <v>0.4</v>
      </c>
      <c r="H49" s="32">
        <v>0.4</v>
      </c>
      <c r="I49" s="32">
        <v>0.4</v>
      </c>
      <c r="J49" s="32">
        <v>0.4</v>
      </c>
      <c r="K49" s="32">
        <v>0.4</v>
      </c>
      <c r="L49" s="32">
        <v>0.4</v>
      </c>
      <c r="M49" s="32">
        <v>0.4</v>
      </c>
      <c r="N49" s="32">
        <v>0.4</v>
      </c>
      <c r="O49" s="32">
        <v>0.4</v>
      </c>
      <c r="P49" s="32">
        <v>0.4</v>
      </c>
      <c r="Q49" s="32">
        <v>0.4</v>
      </c>
      <c r="R49" s="18"/>
    </row>
    <row r="50" spans="1:18" s="2" customFormat="1" ht="12.75">
      <c r="A50" s="46" t="s">
        <v>117</v>
      </c>
      <c r="B50" s="35" t="s">
        <v>66</v>
      </c>
      <c r="C50" s="98"/>
      <c r="D50" s="32">
        <v>2.5</v>
      </c>
      <c r="E50" s="32">
        <f>SUM(F50:Q50)</f>
        <v>3</v>
      </c>
      <c r="F50" s="32">
        <v>0.3</v>
      </c>
      <c r="G50" s="32">
        <v>0.2</v>
      </c>
      <c r="H50" s="32">
        <v>0.3</v>
      </c>
      <c r="I50" s="32">
        <v>0.2</v>
      </c>
      <c r="J50" s="32">
        <v>0.3</v>
      </c>
      <c r="K50" s="32">
        <v>0.2</v>
      </c>
      <c r="L50" s="32">
        <v>0.3</v>
      </c>
      <c r="M50" s="32">
        <v>0.2</v>
      </c>
      <c r="N50" s="32">
        <v>0.3</v>
      </c>
      <c r="O50" s="32">
        <v>0.2</v>
      </c>
      <c r="P50" s="32">
        <v>0.3</v>
      </c>
      <c r="Q50" s="32">
        <v>0.2</v>
      </c>
      <c r="R50" s="18"/>
    </row>
    <row r="51" spans="1:18" s="2" customFormat="1" ht="12.75">
      <c r="A51" s="46" t="s">
        <v>118</v>
      </c>
      <c r="B51" s="35" t="s">
        <v>67</v>
      </c>
      <c r="C51" s="98"/>
      <c r="D51" s="32">
        <v>0.5</v>
      </c>
      <c r="E51" s="32">
        <f>SUM(F51:Q51)</f>
        <v>0.5</v>
      </c>
      <c r="F51" s="32">
        <v>0.1</v>
      </c>
      <c r="G51" s="32"/>
      <c r="H51" s="32">
        <v>0.1</v>
      </c>
      <c r="I51" s="32"/>
      <c r="J51" s="32">
        <v>0.1</v>
      </c>
      <c r="K51" s="32"/>
      <c r="L51" s="32"/>
      <c r="M51" s="32">
        <v>0.1</v>
      </c>
      <c r="N51" s="32"/>
      <c r="O51" s="32"/>
      <c r="P51" s="32">
        <v>0.1</v>
      </c>
      <c r="Q51" s="32"/>
      <c r="R51" s="18"/>
    </row>
    <row r="52" spans="1:18" s="2" customFormat="1" ht="12.75">
      <c r="A52" s="46" t="s">
        <v>119</v>
      </c>
      <c r="B52" s="35" t="s">
        <v>68</v>
      </c>
      <c r="C52" s="98"/>
      <c r="D52" s="32">
        <v>2.4</v>
      </c>
      <c r="E52" s="32">
        <f>SUM(F52:Q52)</f>
        <v>2.4</v>
      </c>
      <c r="F52" s="32">
        <v>0.2</v>
      </c>
      <c r="G52" s="32">
        <v>0.2</v>
      </c>
      <c r="H52" s="32">
        <v>0.2</v>
      </c>
      <c r="I52" s="32">
        <v>0.2</v>
      </c>
      <c r="J52" s="32">
        <v>0.2</v>
      </c>
      <c r="K52" s="32">
        <v>0.2</v>
      </c>
      <c r="L52" s="32">
        <v>0.2</v>
      </c>
      <c r="M52" s="32">
        <v>0.2</v>
      </c>
      <c r="N52" s="32">
        <v>0.2</v>
      </c>
      <c r="O52" s="32">
        <v>0.2</v>
      </c>
      <c r="P52" s="32">
        <v>0.2</v>
      </c>
      <c r="Q52" s="32">
        <v>0.2</v>
      </c>
      <c r="R52" s="18"/>
    </row>
    <row r="53" spans="1:18" s="2" customFormat="1" ht="12.75">
      <c r="A53" s="46" t="s">
        <v>120</v>
      </c>
      <c r="B53" s="35" t="s">
        <v>69</v>
      </c>
      <c r="C53" s="98"/>
      <c r="D53" s="32">
        <v>2.2</v>
      </c>
      <c r="E53" s="32">
        <f>SUM(F53:Q53)</f>
        <v>2.4</v>
      </c>
      <c r="F53" s="32">
        <v>0.2</v>
      </c>
      <c r="G53" s="32">
        <v>0.2</v>
      </c>
      <c r="H53" s="32">
        <v>0.2</v>
      </c>
      <c r="I53" s="32">
        <v>0.2</v>
      </c>
      <c r="J53" s="32">
        <v>0.2</v>
      </c>
      <c r="K53" s="32">
        <v>0.2</v>
      </c>
      <c r="L53" s="32">
        <v>0.2</v>
      </c>
      <c r="M53" s="32">
        <v>0.2</v>
      </c>
      <c r="N53" s="32">
        <v>0.2</v>
      </c>
      <c r="O53" s="32">
        <v>0.2</v>
      </c>
      <c r="P53" s="32">
        <v>0.2</v>
      </c>
      <c r="Q53" s="32">
        <v>0.2</v>
      </c>
      <c r="R53" s="18"/>
    </row>
    <row r="54" spans="1:18" s="2" customFormat="1" ht="12.75">
      <c r="A54" s="46" t="s">
        <v>121</v>
      </c>
      <c r="B54" s="35" t="s">
        <v>70</v>
      </c>
      <c r="C54" s="98"/>
      <c r="D54" s="32">
        <v>3.3</v>
      </c>
      <c r="E54" s="32">
        <f>SUM(G54:Q54)</f>
        <v>1.2000000000000002</v>
      </c>
      <c r="F54" s="32"/>
      <c r="G54" s="32">
        <v>0.1</v>
      </c>
      <c r="H54" s="32">
        <v>0.1</v>
      </c>
      <c r="I54" s="32"/>
      <c r="J54" s="32"/>
      <c r="K54" s="32"/>
      <c r="L54" s="32">
        <v>0.4</v>
      </c>
      <c r="M54" s="32">
        <v>0.3</v>
      </c>
      <c r="N54" s="32"/>
      <c r="O54" s="32">
        <v>0.3</v>
      </c>
      <c r="P54" s="32"/>
      <c r="Q54" s="32"/>
      <c r="R54" s="18"/>
    </row>
    <row r="55" spans="1:18" s="2" customFormat="1" ht="12.75">
      <c r="A55" s="46" t="s">
        <v>122</v>
      </c>
      <c r="B55" s="35" t="s">
        <v>30</v>
      </c>
      <c r="C55" s="98"/>
      <c r="D55" s="32">
        <v>5</v>
      </c>
      <c r="E55" s="32">
        <f>SUM(F55:Q55)</f>
        <v>5.2</v>
      </c>
      <c r="F55" s="32">
        <v>0.1</v>
      </c>
      <c r="G55" s="32">
        <v>0.4</v>
      </c>
      <c r="H55" s="32">
        <v>0.4</v>
      </c>
      <c r="I55" s="32">
        <v>0.4</v>
      </c>
      <c r="J55" s="32">
        <v>0.5</v>
      </c>
      <c r="K55" s="32">
        <v>0.4</v>
      </c>
      <c r="L55" s="32">
        <v>0.5</v>
      </c>
      <c r="M55" s="32">
        <v>0.5</v>
      </c>
      <c r="N55" s="32">
        <v>0.5</v>
      </c>
      <c r="O55" s="32">
        <v>0.5</v>
      </c>
      <c r="P55" s="32">
        <v>0.5</v>
      </c>
      <c r="Q55" s="32">
        <v>0.5</v>
      </c>
      <c r="R55" s="18"/>
    </row>
    <row r="56" spans="1:18" s="2" customFormat="1" ht="25.5">
      <c r="A56" s="46" t="s">
        <v>123</v>
      </c>
      <c r="B56" s="35" t="s">
        <v>14</v>
      </c>
      <c r="C56" s="98"/>
      <c r="D56" s="32">
        <f>SUM(D11-D20)</f>
        <v>-61.09999999999991</v>
      </c>
      <c r="E56" s="32">
        <f aca="true" t="shared" si="10" ref="E56:Q56">SUM(E11-E20)</f>
        <v>0.6000000000002501</v>
      </c>
      <c r="F56" s="32">
        <f t="shared" si="10"/>
        <v>-4.299999999999997</v>
      </c>
      <c r="G56" s="32">
        <f t="shared" si="10"/>
        <v>-7.900000000000006</v>
      </c>
      <c r="H56" s="32">
        <f t="shared" si="10"/>
        <v>-2.8000000000000043</v>
      </c>
      <c r="I56" s="32">
        <f t="shared" si="10"/>
        <v>-2.200000000000003</v>
      </c>
      <c r="J56" s="32">
        <f t="shared" si="10"/>
        <v>-1.4000000000000057</v>
      </c>
      <c r="K56" s="32">
        <f t="shared" si="10"/>
        <v>-2.1000000000000085</v>
      </c>
      <c r="L56" s="32">
        <f t="shared" si="10"/>
        <v>0.20000000000000284</v>
      </c>
      <c r="M56" s="32">
        <f t="shared" si="10"/>
        <v>9.500000000000014</v>
      </c>
      <c r="N56" s="32">
        <f t="shared" si="10"/>
        <v>9.299999999999983</v>
      </c>
      <c r="O56" s="32">
        <f t="shared" si="10"/>
        <v>-0.29999999999999716</v>
      </c>
      <c r="P56" s="32">
        <f t="shared" si="10"/>
        <v>-0.6000000000000085</v>
      </c>
      <c r="Q56" s="32">
        <f t="shared" si="10"/>
        <v>3.200000000000003</v>
      </c>
      <c r="R56" s="18">
        <f>SUM(F56:Q56)</f>
        <v>0.599999999999973</v>
      </c>
    </row>
    <row r="57" spans="1:18" s="2" customFormat="1" ht="12.75">
      <c r="A57" s="46" t="s">
        <v>124</v>
      </c>
      <c r="B57" s="29" t="s">
        <v>43</v>
      </c>
      <c r="C57" s="98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18"/>
    </row>
    <row r="58" spans="1:19" s="2" customFormat="1" ht="25.5">
      <c r="A58" s="46" t="s">
        <v>19</v>
      </c>
      <c r="B58" s="29" t="s">
        <v>36</v>
      </c>
      <c r="C58" s="9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S58" s="18"/>
    </row>
    <row r="59" spans="1:18" s="2" customFormat="1" ht="12.75">
      <c r="A59" s="46" t="s">
        <v>33</v>
      </c>
      <c r="B59" s="35" t="s">
        <v>15</v>
      </c>
      <c r="C59" s="98"/>
      <c r="D59" s="32">
        <v>16.6</v>
      </c>
      <c r="E59" s="32">
        <f>SUM(F59:Q59)</f>
        <v>4</v>
      </c>
      <c r="F59" s="32">
        <v>0</v>
      </c>
      <c r="G59" s="32">
        <v>0</v>
      </c>
      <c r="H59" s="32">
        <v>1</v>
      </c>
      <c r="I59" s="32">
        <v>0</v>
      </c>
      <c r="J59" s="32">
        <v>0</v>
      </c>
      <c r="K59" s="32">
        <v>1</v>
      </c>
      <c r="L59" s="32">
        <v>0</v>
      </c>
      <c r="M59" s="32">
        <v>0</v>
      </c>
      <c r="N59" s="32">
        <v>1</v>
      </c>
      <c r="O59" s="32">
        <v>0</v>
      </c>
      <c r="P59" s="32">
        <v>0</v>
      </c>
      <c r="Q59" s="32">
        <v>1</v>
      </c>
      <c r="R59" s="18">
        <f>SUM(F59:Q59)</f>
        <v>4</v>
      </c>
    </row>
    <row r="60" spans="1:17" s="2" customFormat="1" ht="25.5">
      <c r="A60" s="46" t="s">
        <v>37</v>
      </c>
      <c r="B60" s="29" t="s">
        <v>16</v>
      </c>
      <c r="C60" s="9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s="2" customFormat="1" ht="12.75">
      <c r="A61" s="44"/>
      <c r="B61" s="29" t="s">
        <v>17</v>
      </c>
      <c r="C61" s="9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s="2" customFormat="1" ht="12.75">
      <c r="A62" s="40"/>
      <c r="B62" s="14"/>
      <c r="C62" s="87"/>
      <c r="D62" s="14"/>
      <c r="E62" s="14"/>
      <c r="F62" s="14"/>
      <c r="G62" s="14"/>
      <c r="H62" s="14"/>
      <c r="I62" s="14"/>
      <c r="J62" s="14"/>
      <c r="K62" s="14"/>
      <c r="L62" s="19"/>
      <c r="M62" s="19"/>
      <c r="N62" s="19"/>
      <c r="O62" s="19"/>
      <c r="P62" s="19"/>
      <c r="Q62" s="19"/>
    </row>
    <row r="63" spans="1:18" s="2" customFormat="1" ht="31.5">
      <c r="A63" s="40"/>
      <c r="B63" s="20" t="s">
        <v>129</v>
      </c>
      <c r="C63" s="88"/>
      <c r="D63" s="15"/>
      <c r="E63" s="15"/>
      <c r="F63" s="19"/>
      <c r="G63" s="19"/>
      <c r="H63" s="19"/>
      <c r="I63" s="19"/>
      <c r="J63" s="19" t="s">
        <v>42</v>
      </c>
      <c r="K63" s="19"/>
      <c r="L63" s="19"/>
      <c r="M63" s="19"/>
      <c r="N63" s="19"/>
      <c r="O63" s="19"/>
      <c r="P63" s="19"/>
      <c r="Q63" s="19"/>
      <c r="R63" s="18"/>
    </row>
    <row r="64" spans="1:18" s="2" customFormat="1" ht="12.75">
      <c r="A64" s="40"/>
      <c r="B64" s="21" t="s">
        <v>31</v>
      </c>
      <c r="C64" s="87"/>
      <c r="D64" s="14"/>
      <c r="E64" s="14"/>
      <c r="F64" s="22"/>
      <c r="G64" s="22"/>
      <c r="H64" s="22"/>
      <c r="I64" s="22"/>
      <c r="J64" s="22" t="s">
        <v>32</v>
      </c>
      <c r="K64" s="22"/>
      <c r="L64" s="22"/>
      <c r="M64" s="22"/>
      <c r="N64" s="22"/>
      <c r="O64" s="22"/>
      <c r="P64" s="22"/>
      <c r="Q64" s="22"/>
      <c r="R64" s="18"/>
    </row>
    <row r="65" spans="1:18" s="2" customFormat="1" ht="12.75">
      <c r="A65" s="40"/>
      <c r="B65" s="14"/>
      <c r="C65" s="8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7" s="2" customFormat="1" ht="12.75">
      <c r="A66" s="40"/>
      <c r="B66" s="14"/>
      <c r="C66" s="87"/>
      <c r="F66" s="18"/>
      <c r="G66" s="18"/>
    </row>
    <row r="67" spans="1:6" s="2" customFormat="1" ht="12.75">
      <c r="A67" s="40"/>
      <c r="C67" s="89"/>
      <c r="F67" s="18"/>
    </row>
    <row r="68" spans="1:3" s="2" customFormat="1" ht="12.75">
      <c r="A68" s="40"/>
      <c r="C68" s="89"/>
    </row>
    <row r="69" spans="1:3" s="2" customFormat="1" ht="12.75">
      <c r="A69" s="40"/>
      <c r="C69" s="89"/>
    </row>
    <row r="70" spans="1:3" s="2" customFormat="1" ht="12.75">
      <c r="A70" s="40"/>
      <c r="C70" s="89"/>
    </row>
    <row r="71" spans="1:3" s="2" customFormat="1" ht="12.75">
      <c r="A71" s="40"/>
      <c r="C71" s="89"/>
    </row>
    <row r="72" spans="1:3" s="2" customFormat="1" ht="12.75">
      <c r="A72" s="40"/>
      <c r="C72" s="89"/>
    </row>
    <row r="73" spans="1:3" s="2" customFormat="1" ht="12.75">
      <c r="A73" s="40"/>
      <c r="C73" s="89"/>
    </row>
    <row r="74" spans="1:3" s="2" customFormat="1" ht="12.75">
      <c r="A74" s="40"/>
      <c r="C74" s="89"/>
    </row>
    <row r="75" spans="1:3" s="2" customFormat="1" ht="12.75">
      <c r="A75" s="40"/>
      <c r="C75" s="89"/>
    </row>
    <row r="76" spans="1:3" s="2" customFormat="1" ht="12.75">
      <c r="A76" s="40"/>
      <c r="C76" s="89"/>
    </row>
    <row r="77" spans="1:3" s="2" customFormat="1" ht="12.75">
      <c r="A77" s="40"/>
      <c r="C77" s="89"/>
    </row>
    <row r="78" spans="1:3" s="2" customFormat="1" ht="12.75">
      <c r="A78" s="40"/>
      <c r="C78" s="89"/>
    </row>
    <row r="79" spans="1:3" s="2" customFormat="1" ht="12.75">
      <c r="A79" s="40"/>
      <c r="C79" s="89"/>
    </row>
    <row r="80" spans="1:3" s="2" customFormat="1" ht="12.75">
      <c r="A80" s="40"/>
      <c r="C80" s="89"/>
    </row>
    <row r="81" spans="1:3" s="2" customFormat="1" ht="12.75">
      <c r="A81" s="40"/>
      <c r="C81" s="89"/>
    </row>
    <row r="82" spans="1:3" s="2" customFormat="1" ht="12.75">
      <c r="A82" s="40"/>
      <c r="C82" s="89"/>
    </row>
    <row r="83" spans="1:3" s="2" customFormat="1" ht="12.75">
      <c r="A83" s="40"/>
      <c r="C83" s="89"/>
    </row>
    <row r="84" spans="1:3" s="2" customFormat="1" ht="12.75">
      <c r="A84" s="40"/>
      <c r="C84" s="89"/>
    </row>
    <row r="85" spans="1:3" s="2" customFormat="1" ht="12.75">
      <c r="A85" s="40"/>
      <c r="C85" s="89"/>
    </row>
    <row r="86" spans="1:3" s="2" customFormat="1" ht="12.75">
      <c r="A86" s="40"/>
      <c r="C86" s="89"/>
    </row>
    <row r="87" spans="1:3" s="2" customFormat="1" ht="12.75">
      <c r="A87" s="40"/>
      <c r="C87" s="89"/>
    </row>
    <row r="88" spans="1:3" s="2" customFormat="1" ht="12.75">
      <c r="A88" s="40"/>
      <c r="C88" s="89"/>
    </row>
    <row r="89" spans="1:3" s="2" customFormat="1" ht="12.75">
      <c r="A89" s="40"/>
      <c r="C89" s="89"/>
    </row>
    <row r="90" spans="1:3" s="2" customFormat="1" ht="12.75">
      <c r="A90" s="40"/>
      <c r="C90" s="89"/>
    </row>
    <row r="91" spans="1:3" s="2" customFormat="1" ht="12.75">
      <c r="A91" s="40"/>
      <c r="C91" s="89"/>
    </row>
    <row r="92" spans="1:3" s="2" customFormat="1" ht="12.75">
      <c r="A92" s="40"/>
      <c r="C92" s="89"/>
    </row>
    <row r="93" spans="1:3" s="2" customFormat="1" ht="12.75">
      <c r="A93" s="40"/>
      <c r="C93" s="89"/>
    </row>
    <row r="94" spans="1:3" s="2" customFormat="1" ht="12.75">
      <c r="A94" s="40"/>
      <c r="C94" s="89"/>
    </row>
    <row r="95" spans="1:3" s="2" customFormat="1" ht="12.75">
      <c r="A95" s="40"/>
      <c r="C95" s="89"/>
    </row>
    <row r="96" spans="1:3" s="2" customFormat="1" ht="12.75">
      <c r="A96" s="40"/>
      <c r="C96" s="89"/>
    </row>
    <row r="97" spans="1:3" s="2" customFormat="1" ht="12.75">
      <c r="A97" s="40"/>
      <c r="C97" s="89"/>
    </row>
    <row r="98" spans="1:3" s="2" customFormat="1" ht="12.75">
      <c r="A98" s="40"/>
      <c r="C98" s="89"/>
    </row>
    <row r="99" spans="1:3" s="2" customFormat="1" ht="12.75">
      <c r="A99" s="40"/>
      <c r="C99" s="89"/>
    </row>
    <row r="100" spans="1:3" s="2" customFormat="1" ht="12.75">
      <c r="A100" s="40"/>
      <c r="C100" s="89"/>
    </row>
    <row r="101" spans="1:3" s="2" customFormat="1" ht="12.75">
      <c r="A101" s="40"/>
      <c r="C101" s="89"/>
    </row>
    <row r="102" spans="1:3" s="2" customFormat="1" ht="12.75">
      <c r="A102" s="40"/>
      <c r="C102" s="89"/>
    </row>
    <row r="103" spans="1:3" s="2" customFormat="1" ht="12.75">
      <c r="A103" s="40"/>
      <c r="C103" s="89"/>
    </row>
    <row r="104" spans="1:3" s="2" customFormat="1" ht="12.75">
      <c r="A104" s="40"/>
      <c r="C104" s="89"/>
    </row>
    <row r="105" spans="1:3" s="2" customFormat="1" ht="12.75">
      <c r="A105" s="40"/>
      <c r="C105" s="89"/>
    </row>
    <row r="106" spans="1:3" s="2" customFormat="1" ht="12.75">
      <c r="A106" s="40"/>
      <c r="C106" s="89"/>
    </row>
    <row r="107" spans="1:3" s="2" customFormat="1" ht="12.75">
      <c r="A107" s="40"/>
      <c r="C107" s="89"/>
    </row>
    <row r="108" spans="1:3" s="2" customFormat="1" ht="12.75">
      <c r="A108" s="40"/>
      <c r="C108" s="89"/>
    </row>
    <row r="109" spans="1:3" s="2" customFormat="1" ht="12.75">
      <c r="A109" s="40"/>
      <c r="C109" s="89"/>
    </row>
    <row r="110" spans="1:3" s="2" customFormat="1" ht="12.75">
      <c r="A110" s="40"/>
      <c r="C110" s="89"/>
    </row>
    <row r="111" spans="1:3" s="2" customFormat="1" ht="12.75">
      <c r="A111" s="40"/>
      <c r="C111" s="89"/>
    </row>
    <row r="112" spans="1:3" s="2" customFormat="1" ht="12.75">
      <c r="A112" s="40"/>
      <c r="C112" s="89"/>
    </row>
    <row r="113" spans="1:3" s="2" customFormat="1" ht="12.75">
      <c r="A113" s="40"/>
      <c r="C113" s="89"/>
    </row>
    <row r="114" spans="1:3" s="2" customFormat="1" ht="12.75">
      <c r="A114" s="40"/>
      <c r="C114" s="89"/>
    </row>
    <row r="115" spans="1:3" s="2" customFormat="1" ht="12.75">
      <c r="A115" s="40"/>
      <c r="C115" s="89"/>
    </row>
    <row r="116" spans="1:3" s="2" customFormat="1" ht="12.75">
      <c r="A116" s="40"/>
      <c r="C116" s="89"/>
    </row>
    <row r="117" spans="1:3" s="2" customFormat="1" ht="12.75">
      <c r="A117" s="40"/>
      <c r="C117" s="89"/>
    </row>
    <row r="118" spans="1:3" s="2" customFormat="1" ht="12.75">
      <c r="A118" s="40"/>
      <c r="C118" s="89"/>
    </row>
    <row r="119" spans="1:3" s="2" customFormat="1" ht="12.75">
      <c r="A119" s="40"/>
      <c r="C119" s="89"/>
    </row>
    <row r="120" spans="1:3" s="2" customFormat="1" ht="12.75">
      <c r="A120" s="40"/>
      <c r="C120" s="89"/>
    </row>
    <row r="121" spans="1:3" s="2" customFormat="1" ht="12.75">
      <c r="A121" s="40"/>
      <c r="C121" s="89"/>
    </row>
    <row r="122" spans="1:3" s="2" customFormat="1" ht="12.75">
      <c r="A122" s="40"/>
      <c r="C122" s="89"/>
    </row>
    <row r="123" spans="1:3" s="2" customFormat="1" ht="12.75">
      <c r="A123" s="40"/>
      <c r="C123" s="89"/>
    </row>
    <row r="124" spans="1:3" s="2" customFormat="1" ht="12.75">
      <c r="A124" s="40"/>
      <c r="C124" s="89"/>
    </row>
    <row r="125" spans="1:3" s="2" customFormat="1" ht="12.75">
      <c r="A125" s="40"/>
      <c r="C125" s="89"/>
    </row>
    <row r="126" spans="1:3" s="2" customFormat="1" ht="12.75">
      <c r="A126" s="40"/>
      <c r="C126" s="89"/>
    </row>
    <row r="127" spans="1:3" s="2" customFormat="1" ht="12.75">
      <c r="A127" s="40"/>
      <c r="C127" s="89"/>
    </row>
    <row r="128" spans="1:3" s="2" customFormat="1" ht="12.75">
      <c r="A128" s="40"/>
      <c r="C128" s="89"/>
    </row>
    <row r="129" spans="1:3" s="2" customFormat="1" ht="12.75">
      <c r="A129" s="40"/>
      <c r="C129" s="89"/>
    </row>
    <row r="130" spans="1:3" s="2" customFormat="1" ht="12.75">
      <c r="A130" s="40"/>
      <c r="C130" s="89"/>
    </row>
    <row r="131" spans="1:3" s="2" customFormat="1" ht="12.75">
      <c r="A131" s="40"/>
      <c r="C131" s="89"/>
    </row>
    <row r="132" spans="1:3" s="2" customFormat="1" ht="12.75">
      <c r="A132" s="40"/>
      <c r="C132" s="89"/>
    </row>
    <row r="133" spans="1:3" s="2" customFormat="1" ht="12.75">
      <c r="A133" s="40"/>
      <c r="C133" s="89"/>
    </row>
    <row r="134" spans="1:3" s="2" customFormat="1" ht="12.75">
      <c r="A134" s="40"/>
      <c r="C134" s="89"/>
    </row>
    <row r="135" spans="1:3" s="2" customFormat="1" ht="12.75">
      <c r="A135" s="40"/>
      <c r="C135" s="89"/>
    </row>
    <row r="136" spans="1:3" s="2" customFormat="1" ht="12.75">
      <c r="A136" s="40"/>
      <c r="C136" s="89"/>
    </row>
    <row r="137" spans="1:3" s="2" customFormat="1" ht="12.75">
      <c r="A137" s="40"/>
      <c r="C137" s="89"/>
    </row>
    <row r="138" spans="1:3" s="2" customFormat="1" ht="12.75">
      <c r="A138" s="40"/>
      <c r="C138" s="89"/>
    </row>
    <row r="139" spans="1:3" s="2" customFormat="1" ht="12.75">
      <c r="A139" s="40"/>
      <c r="C139" s="89"/>
    </row>
    <row r="140" spans="1:3" s="2" customFormat="1" ht="12.75">
      <c r="A140" s="40"/>
      <c r="C140" s="89"/>
    </row>
    <row r="141" spans="1:3" s="2" customFormat="1" ht="12.75">
      <c r="A141" s="40"/>
      <c r="C141" s="89"/>
    </row>
    <row r="142" spans="1:3" s="2" customFormat="1" ht="12.75">
      <c r="A142" s="40"/>
      <c r="C142" s="89"/>
    </row>
    <row r="143" spans="1:3" s="2" customFormat="1" ht="12.75">
      <c r="A143" s="40"/>
      <c r="C143" s="89"/>
    </row>
    <row r="144" spans="1:3" s="2" customFormat="1" ht="12.75">
      <c r="A144" s="40"/>
      <c r="C144" s="89"/>
    </row>
    <row r="145" spans="1:3" s="2" customFormat="1" ht="12.75">
      <c r="A145" s="40"/>
      <c r="C145" s="89"/>
    </row>
    <row r="146" spans="1:3" s="2" customFormat="1" ht="12.75">
      <c r="A146" s="40"/>
      <c r="C146" s="89"/>
    </row>
    <row r="147" spans="1:3" s="2" customFormat="1" ht="12.75">
      <c r="A147" s="40"/>
      <c r="C147" s="89"/>
    </row>
    <row r="148" spans="1:3" s="2" customFormat="1" ht="12.75">
      <c r="A148" s="40"/>
      <c r="C148" s="89"/>
    </row>
    <row r="149" spans="1:3" s="2" customFormat="1" ht="12.75">
      <c r="A149" s="40"/>
      <c r="C149" s="89"/>
    </row>
    <row r="150" spans="1:3" s="2" customFormat="1" ht="12.75">
      <c r="A150" s="40"/>
      <c r="C150" s="89"/>
    </row>
    <row r="151" spans="1:3" s="2" customFormat="1" ht="12.75">
      <c r="A151" s="40"/>
      <c r="C151" s="89"/>
    </row>
    <row r="152" spans="1:3" s="2" customFormat="1" ht="12.75">
      <c r="A152" s="40"/>
      <c r="C152" s="89"/>
    </row>
    <row r="153" spans="1:3" s="2" customFormat="1" ht="12.75">
      <c r="A153" s="40"/>
      <c r="C153" s="89"/>
    </row>
    <row r="154" spans="1:3" s="2" customFormat="1" ht="12.75">
      <c r="A154" s="40"/>
      <c r="C154" s="89"/>
    </row>
    <row r="155" spans="1:3" s="2" customFormat="1" ht="12.75">
      <c r="A155" s="40"/>
      <c r="C155" s="89"/>
    </row>
    <row r="156" spans="1:3" s="2" customFormat="1" ht="12.75">
      <c r="A156" s="40"/>
      <c r="C156" s="89"/>
    </row>
    <row r="157" spans="1:3" s="2" customFormat="1" ht="12.75">
      <c r="A157" s="40"/>
      <c r="C157" s="89"/>
    </row>
    <row r="158" spans="1:3" s="2" customFormat="1" ht="12.75">
      <c r="A158" s="40"/>
      <c r="C158" s="89"/>
    </row>
    <row r="159" spans="1:3" s="2" customFormat="1" ht="12.75">
      <c r="A159" s="40"/>
      <c r="C159" s="89"/>
    </row>
    <row r="160" spans="1:3" s="2" customFormat="1" ht="12.75">
      <c r="A160" s="40"/>
      <c r="C160" s="89"/>
    </row>
    <row r="161" spans="1:3" s="2" customFormat="1" ht="12.75">
      <c r="A161" s="40"/>
      <c r="C161" s="89"/>
    </row>
    <row r="162" spans="1:3" s="2" customFormat="1" ht="12.75">
      <c r="A162" s="40"/>
      <c r="C162" s="89"/>
    </row>
    <row r="163" spans="1:3" s="2" customFormat="1" ht="12.75">
      <c r="A163" s="40"/>
      <c r="C163" s="89"/>
    </row>
    <row r="164" spans="1:3" s="2" customFormat="1" ht="12.75">
      <c r="A164" s="40"/>
      <c r="C164" s="89"/>
    </row>
    <row r="165" spans="1:3" s="2" customFormat="1" ht="12.75">
      <c r="A165" s="40"/>
      <c r="C165" s="89"/>
    </row>
    <row r="166" spans="1:3" s="2" customFormat="1" ht="12.75">
      <c r="A166" s="40"/>
      <c r="C166" s="89"/>
    </row>
    <row r="167" spans="1:3" s="2" customFormat="1" ht="12.75">
      <c r="A167" s="40"/>
      <c r="C167" s="89"/>
    </row>
    <row r="168" spans="1:3" s="2" customFormat="1" ht="12.75">
      <c r="A168" s="40"/>
      <c r="C168" s="89"/>
    </row>
    <row r="169" spans="1:3" s="2" customFormat="1" ht="12.75">
      <c r="A169" s="40"/>
      <c r="C169" s="89"/>
    </row>
    <row r="170" spans="1:3" s="2" customFormat="1" ht="12.75">
      <c r="A170" s="40"/>
      <c r="C170" s="89"/>
    </row>
    <row r="171" spans="1:3" s="2" customFormat="1" ht="12.75">
      <c r="A171" s="40"/>
      <c r="C171" s="89"/>
    </row>
    <row r="172" spans="1:3" s="2" customFormat="1" ht="12.75">
      <c r="A172" s="40"/>
      <c r="C172" s="89"/>
    </row>
    <row r="173" spans="1:3" s="2" customFormat="1" ht="12.75">
      <c r="A173" s="40"/>
      <c r="C173" s="89"/>
    </row>
    <row r="174" spans="1:3" s="2" customFormat="1" ht="12.75">
      <c r="A174" s="40"/>
      <c r="C174" s="89"/>
    </row>
    <row r="175" spans="1:3" s="2" customFormat="1" ht="12.75">
      <c r="A175" s="40"/>
      <c r="C175" s="89"/>
    </row>
    <row r="176" spans="1:3" s="2" customFormat="1" ht="12.75">
      <c r="A176" s="40"/>
      <c r="C176" s="89"/>
    </row>
    <row r="177" spans="1:3" s="2" customFormat="1" ht="12.75">
      <c r="A177" s="40"/>
      <c r="C177" s="89"/>
    </row>
    <row r="178" spans="1:3" s="2" customFormat="1" ht="12.75">
      <c r="A178" s="40"/>
      <c r="C178" s="89"/>
    </row>
    <row r="179" spans="1:3" s="2" customFormat="1" ht="12.75">
      <c r="A179" s="40"/>
      <c r="C179" s="89"/>
    </row>
    <row r="180" spans="1:3" s="2" customFormat="1" ht="12.75">
      <c r="A180" s="40"/>
      <c r="C180" s="89"/>
    </row>
    <row r="181" spans="1:3" s="2" customFormat="1" ht="12.75">
      <c r="A181" s="40"/>
      <c r="C181" s="89"/>
    </row>
    <row r="182" spans="1:3" s="2" customFormat="1" ht="12.75">
      <c r="A182" s="40"/>
      <c r="C182" s="89"/>
    </row>
    <row r="183" spans="1:3" s="2" customFormat="1" ht="12.75">
      <c r="A183" s="40"/>
      <c r="C183" s="89"/>
    </row>
    <row r="184" spans="1:3" s="2" customFormat="1" ht="12.75">
      <c r="A184" s="40"/>
      <c r="C184" s="89"/>
    </row>
    <row r="185" spans="1:3" s="2" customFormat="1" ht="12.75">
      <c r="A185" s="40"/>
      <c r="C185" s="89"/>
    </row>
    <row r="186" spans="1:3" s="2" customFormat="1" ht="12.75">
      <c r="A186" s="40"/>
      <c r="C186" s="89"/>
    </row>
    <row r="187" spans="1:3" s="2" customFormat="1" ht="12.75">
      <c r="A187" s="40"/>
      <c r="C187" s="89"/>
    </row>
    <row r="188" spans="1:3" s="2" customFormat="1" ht="12.75">
      <c r="A188" s="40"/>
      <c r="C188" s="89"/>
    </row>
    <row r="189" spans="1:3" s="2" customFormat="1" ht="12.75">
      <c r="A189" s="40"/>
      <c r="C189" s="89"/>
    </row>
    <row r="190" spans="1:3" s="2" customFormat="1" ht="12.75">
      <c r="A190" s="40"/>
      <c r="C190" s="89"/>
    </row>
    <row r="191" spans="1:3" s="2" customFormat="1" ht="12.75">
      <c r="A191" s="40"/>
      <c r="C191" s="89"/>
    </row>
    <row r="192" spans="1:3" s="2" customFormat="1" ht="12.75">
      <c r="A192" s="40"/>
      <c r="C192" s="89"/>
    </row>
    <row r="193" spans="1:3" s="2" customFormat="1" ht="12.75">
      <c r="A193" s="40"/>
      <c r="C193" s="89"/>
    </row>
    <row r="194" spans="1:3" s="2" customFormat="1" ht="12.75">
      <c r="A194" s="40"/>
      <c r="C194" s="89"/>
    </row>
    <row r="195" spans="1:3" s="2" customFormat="1" ht="12.75">
      <c r="A195" s="40"/>
      <c r="C195" s="89"/>
    </row>
    <row r="196" spans="1:3" s="2" customFormat="1" ht="12.75">
      <c r="A196" s="40"/>
      <c r="C196" s="89"/>
    </row>
    <row r="197" spans="1:3" s="2" customFormat="1" ht="12.75">
      <c r="A197" s="40"/>
      <c r="C197" s="89"/>
    </row>
    <row r="198" spans="1:3" s="2" customFormat="1" ht="12.75">
      <c r="A198" s="40"/>
      <c r="C198" s="89"/>
    </row>
    <row r="199" spans="1:3" s="2" customFormat="1" ht="12.75">
      <c r="A199" s="40"/>
      <c r="C199" s="89"/>
    </row>
    <row r="200" spans="1:3" s="2" customFormat="1" ht="12.75">
      <c r="A200" s="40"/>
      <c r="C200" s="89"/>
    </row>
    <row r="201" spans="1:3" s="2" customFormat="1" ht="12.75">
      <c r="A201" s="40"/>
      <c r="C201" s="89"/>
    </row>
    <row r="202" spans="1:3" s="2" customFormat="1" ht="12.75">
      <c r="A202" s="40"/>
      <c r="C202" s="89"/>
    </row>
    <row r="203" spans="1:3" s="2" customFormat="1" ht="12.75">
      <c r="A203" s="40"/>
      <c r="C203" s="89"/>
    </row>
    <row r="204" spans="1:3" s="2" customFormat="1" ht="12.75">
      <c r="A204" s="40"/>
      <c r="C204" s="89"/>
    </row>
    <row r="205" spans="1:3" s="2" customFormat="1" ht="12.75">
      <c r="A205" s="40"/>
      <c r="C205" s="89"/>
    </row>
    <row r="206" spans="1:3" s="2" customFormat="1" ht="12.75">
      <c r="A206" s="40"/>
      <c r="C206" s="89"/>
    </row>
    <row r="207" spans="1:3" s="2" customFormat="1" ht="12.75">
      <c r="A207" s="40"/>
      <c r="C207" s="89"/>
    </row>
    <row r="208" spans="1:3" s="2" customFormat="1" ht="12.75">
      <c r="A208" s="40"/>
      <c r="C208" s="89"/>
    </row>
    <row r="209" spans="1:3" s="2" customFormat="1" ht="12.75">
      <c r="A209" s="40"/>
      <c r="C209" s="89"/>
    </row>
    <row r="210" spans="1:3" s="2" customFormat="1" ht="12.75">
      <c r="A210" s="40"/>
      <c r="C210" s="89"/>
    </row>
    <row r="211" spans="1:3" s="2" customFormat="1" ht="12.75">
      <c r="A211" s="40"/>
      <c r="C211" s="89"/>
    </row>
    <row r="212" spans="1:3" s="2" customFormat="1" ht="12.75">
      <c r="A212" s="40"/>
      <c r="C212" s="89"/>
    </row>
    <row r="213" spans="1:3" s="2" customFormat="1" ht="12.75">
      <c r="A213" s="40"/>
      <c r="C213" s="89"/>
    </row>
    <row r="214" spans="1:3" s="2" customFormat="1" ht="12.75">
      <c r="A214" s="40"/>
      <c r="C214" s="89"/>
    </row>
    <row r="215" spans="1:3" s="2" customFormat="1" ht="12.75">
      <c r="A215" s="40"/>
      <c r="C215" s="89"/>
    </row>
    <row r="216" spans="1:3" s="2" customFormat="1" ht="12.75">
      <c r="A216" s="40"/>
      <c r="C216" s="89"/>
    </row>
    <row r="217" spans="1:3" s="2" customFormat="1" ht="12.75">
      <c r="A217" s="40"/>
      <c r="C217" s="89"/>
    </row>
    <row r="218" spans="1:3" s="2" customFormat="1" ht="12.75">
      <c r="A218" s="40"/>
      <c r="C218" s="89"/>
    </row>
    <row r="219" spans="1:3" s="2" customFormat="1" ht="12.75">
      <c r="A219" s="40"/>
      <c r="C219" s="89"/>
    </row>
    <row r="220" spans="1:3" s="2" customFormat="1" ht="12.75">
      <c r="A220" s="40"/>
      <c r="C220" s="89"/>
    </row>
    <row r="221" spans="1:3" s="2" customFormat="1" ht="12.75">
      <c r="A221" s="40"/>
      <c r="C221" s="89"/>
    </row>
    <row r="222" spans="1:3" s="2" customFormat="1" ht="12.75">
      <c r="A222" s="40"/>
      <c r="C222" s="89"/>
    </row>
    <row r="223" spans="1:3" s="2" customFormat="1" ht="12.75">
      <c r="A223" s="40"/>
      <c r="C223" s="89"/>
    </row>
    <row r="224" spans="1:3" s="2" customFormat="1" ht="12.75">
      <c r="A224" s="40"/>
      <c r="C224" s="89"/>
    </row>
    <row r="225" spans="1:3" s="2" customFormat="1" ht="12.75">
      <c r="A225" s="40"/>
      <c r="C225" s="89"/>
    </row>
    <row r="226" spans="1:3" s="2" customFormat="1" ht="12.75">
      <c r="A226" s="40"/>
      <c r="C226" s="89"/>
    </row>
    <row r="227" spans="1:3" s="2" customFormat="1" ht="12.75">
      <c r="A227" s="40"/>
      <c r="C227" s="89"/>
    </row>
    <row r="228" spans="1:3" s="2" customFormat="1" ht="12.75">
      <c r="A228" s="40"/>
      <c r="C228" s="89"/>
    </row>
    <row r="229" spans="1:3" s="2" customFormat="1" ht="12.75">
      <c r="A229" s="40"/>
      <c r="C229" s="89"/>
    </row>
    <row r="230" spans="1:3" s="2" customFormat="1" ht="12.75">
      <c r="A230" s="40"/>
      <c r="C230" s="89"/>
    </row>
    <row r="231" spans="1:3" s="2" customFormat="1" ht="12.75">
      <c r="A231" s="40"/>
      <c r="C231" s="89"/>
    </row>
    <row r="232" spans="1:3" s="2" customFormat="1" ht="12.75">
      <c r="A232" s="40"/>
      <c r="C232" s="89"/>
    </row>
    <row r="233" spans="1:3" s="2" customFormat="1" ht="12.75">
      <c r="A233" s="40"/>
      <c r="C233" s="89"/>
    </row>
    <row r="234" spans="1:3" s="2" customFormat="1" ht="12.75">
      <c r="A234" s="40"/>
      <c r="C234" s="89"/>
    </row>
    <row r="235" spans="1:3" s="2" customFormat="1" ht="12.75">
      <c r="A235" s="40"/>
      <c r="C235" s="89"/>
    </row>
    <row r="236" spans="1:3" s="2" customFormat="1" ht="12.75">
      <c r="A236" s="40"/>
      <c r="C236" s="89"/>
    </row>
    <row r="237" spans="1:3" s="2" customFormat="1" ht="12.75">
      <c r="A237" s="40"/>
      <c r="C237" s="89"/>
    </row>
    <row r="238" spans="1:3" s="2" customFormat="1" ht="12.75">
      <c r="A238" s="40"/>
      <c r="C238" s="89"/>
    </row>
    <row r="239" spans="1:3" s="2" customFormat="1" ht="12.75">
      <c r="A239" s="40"/>
      <c r="C239" s="89"/>
    </row>
    <row r="240" spans="1:3" s="2" customFormat="1" ht="12.75">
      <c r="A240" s="40"/>
      <c r="C240" s="89"/>
    </row>
    <row r="241" spans="1:3" s="2" customFormat="1" ht="12.75">
      <c r="A241" s="40"/>
      <c r="C241" s="89"/>
    </row>
    <row r="242" spans="1:3" s="2" customFormat="1" ht="12.75">
      <c r="A242" s="40"/>
      <c r="C242" s="89"/>
    </row>
    <row r="243" spans="1:3" s="2" customFormat="1" ht="12.75">
      <c r="A243" s="40"/>
      <c r="C243" s="89"/>
    </row>
    <row r="244" spans="1:3" s="2" customFormat="1" ht="12.75">
      <c r="A244" s="40"/>
      <c r="C244" s="89"/>
    </row>
    <row r="245" spans="1:3" s="2" customFormat="1" ht="12.75">
      <c r="A245" s="40"/>
      <c r="C245" s="89"/>
    </row>
    <row r="246" spans="1:3" s="2" customFormat="1" ht="12.75">
      <c r="A246" s="40"/>
      <c r="C246" s="89"/>
    </row>
    <row r="247" spans="1:3" s="2" customFormat="1" ht="12.75">
      <c r="A247" s="40"/>
      <c r="C247" s="89"/>
    </row>
    <row r="248" spans="1:3" s="2" customFormat="1" ht="12.75">
      <c r="A248" s="40"/>
      <c r="C248" s="89"/>
    </row>
    <row r="249" spans="1:3" s="2" customFormat="1" ht="12.75">
      <c r="A249" s="40"/>
      <c r="C249" s="89"/>
    </row>
    <row r="250" spans="1:3" s="2" customFormat="1" ht="12.75">
      <c r="A250" s="40"/>
      <c r="C250" s="89"/>
    </row>
    <row r="251" spans="1:3" s="2" customFormat="1" ht="12.75">
      <c r="A251" s="40"/>
      <c r="C251" s="89"/>
    </row>
    <row r="252" spans="1:3" s="2" customFormat="1" ht="12.75">
      <c r="A252" s="40"/>
      <c r="C252" s="89"/>
    </row>
    <row r="253" spans="1:3" s="2" customFormat="1" ht="12.75">
      <c r="A253" s="40"/>
      <c r="C253" s="89"/>
    </row>
    <row r="254" spans="1:3" s="2" customFormat="1" ht="12.75">
      <c r="A254" s="40"/>
      <c r="C254" s="89"/>
    </row>
    <row r="255" spans="1:3" s="2" customFormat="1" ht="12.75">
      <c r="A255" s="40"/>
      <c r="C255" s="89"/>
    </row>
    <row r="256" spans="1:3" s="2" customFormat="1" ht="12.75">
      <c r="A256" s="40"/>
      <c r="C256" s="89"/>
    </row>
    <row r="257" spans="1:3" s="2" customFormat="1" ht="12.75">
      <c r="A257" s="40"/>
      <c r="C257" s="89"/>
    </row>
    <row r="258" spans="1:3" s="2" customFormat="1" ht="12.75">
      <c r="A258" s="40"/>
      <c r="C258" s="89"/>
    </row>
    <row r="259" spans="1:3" s="2" customFormat="1" ht="12.75">
      <c r="A259" s="40"/>
      <c r="C259" s="89"/>
    </row>
    <row r="260" spans="1:3" s="2" customFormat="1" ht="12.75">
      <c r="A260" s="40"/>
      <c r="C260" s="89"/>
    </row>
    <row r="261" spans="1:3" s="2" customFormat="1" ht="12.75">
      <c r="A261" s="40"/>
      <c r="C261" s="89"/>
    </row>
    <row r="262" spans="1:3" s="2" customFormat="1" ht="12.75">
      <c r="A262" s="40"/>
      <c r="C262" s="89"/>
    </row>
    <row r="263" spans="1:3" s="2" customFormat="1" ht="12.75">
      <c r="A263" s="40"/>
      <c r="C263" s="89"/>
    </row>
    <row r="264" spans="1:3" s="2" customFormat="1" ht="12.75">
      <c r="A264" s="40"/>
      <c r="C264" s="89"/>
    </row>
    <row r="265" spans="1:3" s="2" customFormat="1" ht="12.75">
      <c r="A265" s="40"/>
      <c r="C265" s="89"/>
    </row>
    <row r="266" spans="1:3" s="2" customFormat="1" ht="12.75">
      <c r="A266" s="40"/>
      <c r="C266" s="89"/>
    </row>
    <row r="267" spans="1:3" s="2" customFormat="1" ht="12.75">
      <c r="A267" s="40"/>
      <c r="C267" s="89"/>
    </row>
    <row r="268" spans="1:3" s="2" customFormat="1" ht="12.75">
      <c r="A268" s="40"/>
      <c r="C268" s="89"/>
    </row>
    <row r="269" spans="1:3" s="2" customFormat="1" ht="12.75">
      <c r="A269" s="40"/>
      <c r="C269" s="89"/>
    </row>
    <row r="270" spans="1:3" s="2" customFormat="1" ht="12.75">
      <c r="A270" s="40"/>
      <c r="C270" s="89"/>
    </row>
    <row r="271" spans="1:3" s="2" customFormat="1" ht="12.75">
      <c r="A271" s="40"/>
      <c r="C271" s="89"/>
    </row>
    <row r="272" spans="1:3" s="2" customFormat="1" ht="12.75">
      <c r="A272" s="40"/>
      <c r="C272" s="89"/>
    </row>
    <row r="273" spans="1:3" s="2" customFormat="1" ht="12.75">
      <c r="A273" s="40"/>
      <c r="C273" s="89"/>
    </row>
    <row r="274" spans="1:3" s="2" customFormat="1" ht="12.75">
      <c r="A274" s="40"/>
      <c r="C274" s="89"/>
    </row>
    <row r="275" spans="1:3" s="2" customFormat="1" ht="12.75">
      <c r="A275" s="40"/>
      <c r="C275" s="89"/>
    </row>
    <row r="276" spans="1:3" s="2" customFormat="1" ht="12.75">
      <c r="A276" s="40"/>
      <c r="C276" s="89"/>
    </row>
    <row r="277" spans="1:3" s="2" customFormat="1" ht="12.75">
      <c r="A277" s="40"/>
      <c r="C277" s="89"/>
    </row>
    <row r="278" spans="1:3" s="2" customFormat="1" ht="12.75">
      <c r="A278" s="40"/>
      <c r="C278" s="89"/>
    </row>
    <row r="279" spans="1:3" s="2" customFormat="1" ht="12.75">
      <c r="A279" s="40"/>
      <c r="C279" s="89"/>
    </row>
    <row r="280" spans="1:3" s="2" customFormat="1" ht="12.75">
      <c r="A280" s="40"/>
      <c r="C280" s="89"/>
    </row>
    <row r="281" spans="1:3" s="2" customFormat="1" ht="12.75">
      <c r="A281" s="40"/>
      <c r="C281" s="89"/>
    </row>
    <row r="282" spans="1:3" s="2" customFormat="1" ht="12.75">
      <c r="A282" s="40"/>
      <c r="C282" s="89"/>
    </row>
    <row r="283" spans="1:3" s="2" customFormat="1" ht="12.75">
      <c r="A283" s="40"/>
      <c r="C283" s="89"/>
    </row>
    <row r="284" spans="1:3" s="2" customFormat="1" ht="12.75">
      <c r="A284" s="40"/>
      <c r="C284" s="89"/>
    </row>
    <row r="285" spans="1:3" s="2" customFormat="1" ht="12.75">
      <c r="A285" s="40"/>
      <c r="C285" s="89"/>
    </row>
    <row r="286" spans="1:3" s="2" customFormat="1" ht="12.75">
      <c r="A286" s="40"/>
      <c r="C286" s="89"/>
    </row>
    <row r="287" spans="1:3" s="2" customFormat="1" ht="12.75">
      <c r="A287" s="40"/>
      <c r="C287" s="89"/>
    </row>
    <row r="288" spans="1:3" s="2" customFormat="1" ht="12.75">
      <c r="A288" s="40"/>
      <c r="C288" s="89"/>
    </row>
    <row r="289" spans="1:3" s="2" customFormat="1" ht="12.75">
      <c r="A289" s="40"/>
      <c r="C289" s="89"/>
    </row>
    <row r="290" spans="1:3" s="2" customFormat="1" ht="12.75">
      <c r="A290" s="40"/>
      <c r="C290" s="89"/>
    </row>
    <row r="291" spans="1:3" s="2" customFormat="1" ht="12.75">
      <c r="A291" s="40"/>
      <c r="C291" s="89"/>
    </row>
    <row r="292" spans="1:3" s="2" customFormat="1" ht="12.75">
      <c r="A292" s="40"/>
      <c r="C292" s="89"/>
    </row>
    <row r="293" spans="1:3" s="2" customFormat="1" ht="12.75">
      <c r="A293" s="40"/>
      <c r="C293" s="89"/>
    </row>
    <row r="294" spans="1:3" s="2" customFormat="1" ht="12.75">
      <c r="A294" s="40"/>
      <c r="C294" s="89"/>
    </row>
    <row r="295" spans="1:3" s="2" customFormat="1" ht="12.75">
      <c r="A295" s="40"/>
      <c r="C295" s="89"/>
    </row>
    <row r="296" spans="1:3" s="2" customFormat="1" ht="12.75">
      <c r="A296" s="40"/>
      <c r="C296" s="89"/>
    </row>
    <row r="297" spans="1:3" s="2" customFormat="1" ht="12.75">
      <c r="A297" s="40"/>
      <c r="C297" s="89"/>
    </row>
    <row r="298" spans="1:3" s="2" customFormat="1" ht="12.75">
      <c r="A298" s="40"/>
      <c r="C298" s="89"/>
    </row>
    <row r="299" spans="1:3" s="2" customFormat="1" ht="12.75">
      <c r="A299" s="40"/>
      <c r="C299" s="89"/>
    </row>
    <row r="300" spans="1:3" s="2" customFormat="1" ht="12.75">
      <c r="A300" s="40"/>
      <c r="C300" s="89"/>
    </row>
    <row r="301" spans="1:3" s="2" customFormat="1" ht="12.75">
      <c r="A301" s="40"/>
      <c r="C301" s="89"/>
    </row>
    <row r="302" spans="1:3" s="2" customFormat="1" ht="12.75">
      <c r="A302" s="40"/>
      <c r="C302" s="89"/>
    </row>
    <row r="303" spans="1:3" s="2" customFormat="1" ht="12.75">
      <c r="A303" s="40"/>
      <c r="C303" s="89"/>
    </row>
    <row r="304" spans="1:3" s="2" customFormat="1" ht="12.75">
      <c r="A304" s="40"/>
      <c r="C304" s="89"/>
    </row>
    <row r="305" spans="1:3" s="2" customFormat="1" ht="12.75">
      <c r="A305" s="40"/>
      <c r="C305" s="89"/>
    </row>
    <row r="306" spans="1:3" s="2" customFormat="1" ht="12.75">
      <c r="A306" s="40"/>
      <c r="C306" s="89"/>
    </row>
    <row r="307" spans="1:3" s="2" customFormat="1" ht="12.75">
      <c r="A307" s="40"/>
      <c r="C307" s="89"/>
    </row>
    <row r="308" spans="1:3" s="2" customFormat="1" ht="12.75">
      <c r="A308" s="40"/>
      <c r="C308" s="89"/>
    </row>
    <row r="309" spans="1:3" s="2" customFormat="1" ht="12.75">
      <c r="A309" s="40"/>
      <c r="C309" s="89"/>
    </row>
    <row r="310" spans="1:3" s="2" customFormat="1" ht="12.75">
      <c r="A310" s="40"/>
      <c r="C310" s="89"/>
    </row>
    <row r="311" spans="1:3" s="2" customFormat="1" ht="12.75">
      <c r="A311" s="40"/>
      <c r="C311" s="89"/>
    </row>
    <row r="312" spans="1:3" s="2" customFormat="1" ht="12.75">
      <c r="A312" s="40"/>
      <c r="C312" s="89"/>
    </row>
    <row r="313" spans="1:3" s="2" customFormat="1" ht="12.75">
      <c r="A313" s="40"/>
      <c r="C313" s="89"/>
    </row>
    <row r="314" spans="1:3" s="2" customFormat="1" ht="12.75">
      <c r="A314" s="40"/>
      <c r="C314" s="89"/>
    </row>
    <row r="315" spans="1:3" s="2" customFormat="1" ht="12.75">
      <c r="A315" s="40"/>
      <c r="C315" s="89"/>
    </row>
    <row r="316" spans="1:3" s="2" customFormat="1" ht="12.75">
      <c r="A316" s="40"/>
      <c r="C316" s="89"/>
    </row>
    <row r="317" spans="1:3" s="2" customFormat="1" ht="12.75">
      <c r="A317" s="40"/>
      <c r="C317" s="89"/>
    </row>
    <row r="318" spans="1:3" s="2" customFormat="1" ht="12.75">
      <c r="A318" s="40"/>
      <c r="C318" s="89"/>
    </row>
    <row r="319" spans="1:3" s="2" customFormat="1" ht="12.75">
      <c r="A319" s="40"/>
      <c r="C319" s="89"/>
    </row>
    <row r="320" spans="1:3" s="2" customFormat="1" ht="12.75">
      <c r="A320" s="40"/>
      <c r="C320" s="89"/>
    </row>
    <row r="321" spans="1:3" s="2" customFormat="1" ht="12.75">
      <c r="A321" s="40"/>
      <c r="C321" s="89"/>
    </row>
    <row r="322" spans="1:3" s="2" customFormat="1" ht="12.75">
      <c r="A322" s="40"/>
      <c r="C322" s="89"/>
    </row>
    <row r="323" spans="1:3" s="2" customFormat="1" ht="12.75">
      <c r="A323" s="40"/>
      <c r="C323" s="89"/>
    </row>
    <row r="324" spans="1:3" s="2" customFormat="1" ht="12.75">
      <c r="A324" s="40"/>
      <c r="C324" s="89"/>
    </row>
    <row r="325" spans="1:3" s="2" customFormat="1" ht="12.75">
      <c r="A325" s="40"/>
      <c r="C325" s="89"/>
    </row>
    <row r="326" spans="1:3" s="2" customFormat="1" ht="12.75">
      <c r="A326" s="40"/>
      <c r="C326" s="89"/>
    </row>
    <row r="327" spans="1:3" s="2" customFormat="1" ht="12.75">
      <c r="A327" s="40"/>
      <c r="C327" s="89"/>
    </row>
    <row r="328" spans="1:3" s="2" customFormat="1" ht="12.75">
      <c r="A328" s="40"/>
      <c r="C328" s="89"/>
    </row>
    <row r="329" spans="1:3" s="2" customFormat="1" ht="12.75">
      <c r="A329" s="40"/>
      <c r="C329" s="89"/>
    </row>
    <row r="330" spans="1:3" s="2" customFormat="1" ht="12.75">
      <c r="A330" s="40"/>
      <c r="C330" s="89"/>
    </row>
    <row r="331" spans="1:3" s="2" customFormat="1" ht="12.75">
      <c r="A331" s="40"/>
      <c r="C331" s="89"/>
    </row>
    <row r="332" spans="1:3" s="2" customFormat="1" ht="12.75">
      <c r="A332" s="40"/>
      <c r="C332" s="89"/>
    </row>
    <row r="333" spans="1:3" s="2" customFormat="1" ht="12.75">
      <c r="A333" s="40"/>
      <c r="C333" s="89"/>
    </row>
    <row r="334" spans="1:3" s="2" customFormat="1" ht="12.75">
      <c r="A334" s="40"/>
      <c r="C334" s="89"/>
    </row>
    <row r="335" spans="1:3" s="2" customFormat="1" ht="12.75">
      <c r="A335" s="40"/>
      <c r="C335" s="89"/>
    </row>
    <row r="336" spans="1:3" s="2" customFormat="1" ht="12.75">
      <c r="A336" s="40"/>
      <c r="C336" s="89"/>
    </row>
    <row r="337" spans="1:3" s="2" customFormat="1" ht="12.75">
      <c r="A337" s="40"/>
      <c r="C337" s="89"/>
    </row>
    <row r="338" spans="1:3" s="2" customFormat="1" ht="12.75">
      <c r="A338" s="40"/>
      <c r="C338" s="89"/>
    </row>
    <row r="339" spans="1:3" s="2" customFormat="1" ht="12.75">
      <c r="A339" s="40"/>
      <c r="C339" s="89"/>
    </row>
    <row r="340" spans="1:3" s="2" customFormat="1" ht="12.75">
      <c r="A340" s="40"/>
      <c r="C340" s="89"/>
    </row>
    <row r="341" spans="1:3" s="2" customFormat="1" ht="12.75">
      <c r="A341" s="40"/>
      <c r="C341" s="89"/>
    </row>
    <row r="342" spans="1:3" s="2" customFormat="1" ht="12.75">
      <c r="A342" s="40"/>
      <c r="C342" s="89"/>
    </row>
    <row r="343" spans="1:3" s="2" customFormat="1" ht="12.75">
      <c r="A343" s="40"/>
      <c r="C343" s="89"/>
    </row>
    <row r="344" spans="1:3" s="2" customFormat="1" ht="12.75">
      <c r="A344" s="40"/>
      <c r="C344" s="89"/>
    </row>
    <row r="345" spans="1:3" s="2" customFormat="1" ht="12.75">
      <c r="A345" s="40"/>
      <c r="C345" s="89"/>
    </row>
    <row r="346" spans="1:3" s="2" customFormat="1" ht="12.75">
      <c r="A346" s="40"/>
      <c r="C346" s="89"/>
    </row>
    <row r="347" spans="1:3" s="2" customFormat="1" ht="12.75">
      <c r="A347" s="40"/>
      <c r="C347" s="89"/>
    </row>
    <row r="348" spans="1:3" s="2" customFormat="1" ht="12.75">
      <c r="A348" s="40"/>
      <c r="C348" s="89"/>
    </row>
    <row r="349" spans="1:3" s="2" customFormat="1" ht="12.75">
      <c r="A349" s="40"/>
      <c r="C349" s="89"/>
    </row>
    <row r="350" spans="1:3" s="2" customFormat="1" ht="12.75">
      <c r="A350" s="40"/>
      <c r="C350" s="89"/>
    </row>
    <row r="351" spans="1:3" s="2" customFormat="1" ht="12.75">
      <c r="A351" s="40"/>
      <c r="C351" s="89"/>
    </row>
    <row r="352" spans="1:3" s="2" customFormat="1" ht="12.75">
      <c r="A352" s="40"/>
      <c r="C352" s="89"/>
    </row>
    <row r="353" spans="1:3" s="2" customFormat="1" ht="12.75">
      <c r="A353" s="40"/>
      <c r="C353" s="89"/>
    </row>
    <row r="354" spans="1:3" s="2" customFormat="1" ht="12.75">
      <c r="A354" s="40"/>
      <c r="C354" s="89"/>
    </row>
    <row r="355" spans="1:3" s="2" customFormat="1" ht="12.75">
      <c r="A355" s="40"/>
      <c r="C355" s="89"/>
    </row>
    <row r="356" spans="1:3" s="2" customFormat="1" ht="12.75">
      <c r="A356" s="40"/>
      <c r="C356" s="89"/>
    </row>
    <row r="357" spans="1:3" s="2" customFormat="1" ht="12.75">
      <c r="A357" s="40"/>
      <c r="C357" s="89"/>
    </row>
    <row r="358" spans="1:3" s="2" customFormat="1" ht="12.75">
      <c r="A358" s="40"/>
      <c r="C358" s="89"/>
    </row>
    <row r="359" spans="1:3" s="2" customFormat="1" ht="12.75">
      <c r="A359" s="40"/>
      <c r="C359" s="89"/>
    </row>
    <row r="360" spans="1:3" s="2" customFormat="1" ht="12.75">
      <c r="A360" s="40"/>
      <c r="C360" s="89"/>
    </row>
    <row r="361" spans="1:3" s="2" customFormat="1" ht="12.75">
      <c r="A361" s="40"/>
      <c r="C361" s="89"/>
    </row>
    <row r="362" spans="1:3" s="2" customFormat="1" ht="12.75">
      <c r="A362" s="40"/>
      <c r="C362" s="89"/>
    </row>
    <row r="363" spans="1:3" s="2" customFormat="1" ht="12.75">
      <c r="A363" s="40"/>
      <c r="C363" s="89"/>
    </row>
    <row r="364" spans="1:3" s="2" customFormat="1" ht="12.75">
      <c r="A364" s="40"/>
      <c r="C364" s="89"/>
    </row>
    <row r="365" spans="1:3" s="2" customFormat="1" ht="12.75">
      <c r="A365" s="40"/>
      <c r="C365" s="89"/>
    </row>
    <row r="366" spans="1:3" s="2" customFormat="1" ht="12.75">
      <c r="A366" s="40"/>
      <c r="C366" s="89"/>
    </row>
    <row r="367" spans="1:3" s="2" customFormat="1" ht="12.75">
      <c r="A367" s="40"/>
      <c r="C367" s="89"/>
    </row>
    <row r="368" spans="1:3" s="2" customFormat="1" ht="12.75">
      <c r="A368" s="40"/>
      <c r="C368" s="89"/>
    </row>
    <row r="369" spans="1:3" s="2" customFormat="1" ht="12.75">
      <c r="A369" s="40"/>
      <c r="C369" s="89"/>
    </row>
    <row r="370" spans="1:3" s="2" customFormat="1" ht="12.75">
      <c r="A370" s="40"/>
      <c r="C370" s="89"/>
    </row>
    <row r="371" spans="1:3" s="2" customFormat="1" ht="12.75">
      <c r="A371" s="40"/>
      <c r="C371" s="89"/>
    </row>
    <row r="372" spans="1:3" s="2" customFormat="1" ht="12.75">
      <c r="A372" s="40"/>
      <c r="C372" s="89"/>
    </row>
    <row r="373" spans="1:3" s="2" customFormat="1" ht="12.75">
      <c r="A373" s="40"/>
      <c r="C373" s="89"/>
    </row>
    <row r="374" spans="1:3" s="2" customFormat="1" ht="12.75">
      <c r="A374" s="40"/>
      <c r="C374" s="89"/>
    </row>
    <row r="375" spans="1:3" s="2" customFormat="1" ht="12.75">
      <c r="A375" s="40"/>
      <c r="C375" s="89"/>
    </row>
    <row r="376" spans="1:3" s="2" customFormat="1" ht="12.75">
      <c r="A376" s="40"/>
      <c r="C376" s="89"/>
    </row>
    <row r="377" spans="1:3" s="2" customFormat="1" ht="12.75">
      <c r="A377" s="40"/>
      <c r="C377" s="89"/>
    </row>
    <row r="378" spans="1:3" s="2" customFormat="1" ht="12.75">
      <c r="A378" s="40"/>
      <c r="C378" s="89"/>
    </row>
    <row r="379" spans="1:3" s="2" customFormat="1" ht="12.75">
      <c r="A379" s="40"/>
      <c r="C379" s="89"/>
    </row>
    <row r="380" spans="1:3" s="2" customFormat="1" ht="12.75">
      <c r="A380" s="40"/>
      <c r="C380" s="89"/>
    </row>
    <row r="381" spans="1:3" s="2" customFormat="1" ht="12.75">
      <c r="A381" s="40"/>
      <c r="C381" s="89"/>
    </row>
    <row r="382" spans="1:3" s="2" customFormat="1" ht="12.75">
      <c r="A382" s="40"/>
      <c r="C382" s="89"/>
    </row>
    <row r="383" spans="1:3" s="2" customFormat="1" ht="12.75">
      <c r="A383" s="40"/>
      <c r="C383" s="89"/>
    </row>
    <row r="384" spans="1:3" s="2" customFormat="1" ht="12.75">
      <c r="A384" s="40"/>
      <c r="C384" s="89"/>
    </row>
    <row r="385" spans="1:3" s="2" customFormat="1" ht="12.75">
      <c r="A385" s="40"/>
      <c r="C385" s="89"/>
    </row>
    <row r="386" spans="1:3" s="2" customFormat="1" ht="12.75">
      <c r="A386" s="40"/>
      <c r="C386" s="89"/>
    </row>
    <row r="387" spans="1:3" s="2" customFormat="1" ht="12.75">
      <c r="A387" s="40"/>
      <c r="C387" s="89"/>
    </row>
    <row r="388" spans="1:3" s="2" customFormat="1" ht="12.75">
      <c r="A388" s="40"/>
      <c r="C388" s="89"/>
    </row>
    <row r="389" spans="1:3" s="2" customFormat="1" ht="12.75">
      <c r="A389" s="40"/>
      <c r="C389" s="89"/>
    </row>
    <row r="390" spans="1:3" s="2" customFormat="1" ht="12.75">
      <c r="A390" s="40"/>
      <c r="C390" s="89"/>
    </row>
    <row r="391" spans="1:3" s="2" customFormat="1" ht="12.75">
      <c r="A391" s="40"/>
      <c r="C391" s="89"/>
    </row>
    <row r="392" spans="1:3" s="2" customFormat="1" ht="12.75">
      <c r="A392" s="40"/>
      <c r="C392" s="89"/>
    </row>
    <row r="393" spans="1:3" s="2" customFormat="1" ht="12.75">
      <c r="A393" s="40"/>
      <c r="C393" s="89"/>
    </row>
    <row r="394" spans="1:3" s="2" customFormat="1" ht="12.75">
      <c r="A394" s="40"/>
      <c r="C394" s="89"/>
    </row>
    <row r="395" spans="1:3" s="2" customFormat="1" ht="12.75">
      <c r="A395" s="40"/>
      <c r="C395" s="89"/>
    </row>
    <row r="396" spans="1:3" s="2" customFormat="1" ht="12.75">
      <c r="A396" s="40"/>
      <c r="C396" s="89"/>
    </row>
    <row r="397" spans="1:3" s="2" customFormat="1" ht="12.75">
      <c r="A397" s="40"/>
      <c r="C397" s="89"/>
    </row>
    <row r="398" spans="1:3" s="2" customFormat="1" ht="12.75">
      <c r="A398" s="40"/>
      <c r="C398" s="89"/>
    </row>
    <row r="399" spans="1:3" s="2" customFormat="1" ht="12.75">
      <c r="A399" s="40"/>
      <c r="C399" s="89"/>
    </row>
    <row r="400" spans="1:3" s="2" customFormat="1" ht="12.75">
      <c r="A400" s="40"/>
      <c r="C400" s="89"/>
    </row>
    <row r="401" spans="1:3" s="2" customFormat="1" ht="12.75">
      <c r="A401" s="40"/>
      <c r="C401" s="89"/>
    </row>
    <row r="402" spans="1:3" s="2" customFormat="1" ht="12.75">
      <c r="A402" s="40"/>
      <c r="C402" s="89"/>
    </row>
    <row r="403" spans="1:3" s="2" customFormat="1" ht="12.75">
      <c r="A403" s="40"/>
      <c r="C403" s="89"/>
    </row>
    <row r="404" spans="1:3" s="2" customFormat="1" ht="12.75">
      <c r="A404" s="40"/>
      <c r="C404" s="89"/>
    </row>
    <row r="405" spans="1:3" s="2" customFormat="1" ht="12.75">
      <c r="A405" s="40"/>
      <c r="C405" s="89"/>
    </row>
    <row r="406" spans="1:3" s="2" customFormat="1" ht="12.75">
      <c r="A406" s="40"/>
      <c r="C406" s="89"/>
    </row>
    <row r="407" spans="1:3" s="2" customFormat="1" ht="12.75">
      <c r="A407" s="40"/>
      <c r="C407" s="89"/>
    </row>
    <row r="408" spans="1:3" s="2" customFormat="1" ht="12.75">
      <c r="A408" s="40"/>
      <c r="C408" s="89"/>
    </row>
    <row r="409" spans="1:3" s="2" customFormat="1" ht="12.75">
      <c r="A409" s="40"/>
      <c r="C409" s="89"/>
    </row>
    <row r="410" spans="1:3" s="2" customFormat="1" ht="12.75">
      <c r="A410" s="40"/>
      <c r="C410" s="89"/>
    </row>
    <row r="411" spans="1:3" s="2" customFormat="1" ht="12.75">
      <c r="A411" s="40"/>
      <c r="C411" s="89"/>
    </row>
    <row r="412" spans="1:3" s="2" customFormat="1" ht="12.75">
      <c r="A412" s="40"/>
      <c r="C412" s="89"/>
    </row>
    <row r="413" spans="1:3" s="2" customFormat="1" ht="12.75">
      <c r="A413" s="40"/>
      <c r="C413" s="89"/>
    </row>
    <row r="414" spans="1:3" s="2" customFormat="1" ht="12.75">
      <c r="A414" s="40"/>
      <c r="C414" s="89"/>
    </row>
    <row r="415" spans="1:3" s="2" customFormat="1" ht="12.75">
      <c r="A415" s="40"/>
      <c r="C415" s="89"/>
    </row>
    <row r="416" spans="1:3" s="2" customFormat="1" ht="12.75">
      <c r="A416" s="40"/>
      <c r="C416" s="89"/>
    </row>
    <row r="417" spans="1:3" s="2" customFormat="1" ht="12.75">
      <c r="A417" s="40"/>
      <c r="C417" s="89"/>
    </row>
    <row r="418" spans="1:3" s="2" customFormat="1" ht="12.75">
      <c r="A418" s="40"/>
      <c r="C418" s="89"/>
    </row>
    <row r="419" spans="1:3" s="2" customFormat="1" ht="12.75">
      <c r="A419" s="40"/>
      <c r="C419" s="89"/>
    </row>
    <row r="420" spans="1:3" s="2" customFormat="1" ht="12.75">
      <c r="A420" s="40"/>
      <c r="C420" s="89"/>
    </row>
    <row r="421" spans="1:3" s="2" customFormat="1" ht="12.75">
      <c r="A421" s="40"/>
      <c r="C421" s="89"/>
    </row>
    <row r="422" spans="1:3" s="2" customFormat="1" ht="12.75">
      <c r="A422" s="40"/>
      <c r="C422" s="89"/>
    </row>
    <row r="423" spans="1:3" s="2" customFormat="1" ht="12.75">
      <c r="A423" s="40"/>
      <c r="C423" s="89"/>
    </row>
    <row r="424" spans="1:3" s="2" customFormat="1" ht="12.75">
      <c r="A424" s="40"/>
      <c r="C424" s="89"/>
    </row>
    <row r="425" spans="1:3" s="2" customFormat="1" ht="12.75">
      <c r="A425" s="40"/>
      <c r="C425" s="89"/>
    </row>
    <row r="426" spans="1:3" s="2" customFormat="1" ht="12.75">
      <c r="A426" s="40"/>
      <c r="C426" s="89"/>
    </row>
    <row r="427" spans="1:3" s="2" customFormat="1" ht="12.75">
      <c r="A427" s="40"/>
      <c r="C427" s="89"/>
    </row>
    <row r="428" spans="1:3" s="2" customFormat="1" ht="12.75">
      <c r="A428" s="40"/>
      <c r="C428" s="89"/>
    </row>
    <row r="429" spans="1:3" s="2" customFormat="1" ht="12.75">
      <c r="A429" s="40"/>
      <c r="C429" s="89"/>
    </row>
    <row r="430" spans="1:3" s="2" customFormat="1" ht="12.75">
      <c r="A430" s="40"/>
      <c r="C430" s="89"/>
    </row>
    <row r="431" spans="1:3" s="2" customFormat="1" ht="12.75">
      <c r="A431" s="40"/>
      <c r="C431" s="89"/>
    </row>
    <row r="432" spans="1:3" s="2" customFormat="1" ht="12.75">
      <c r="A432" s="40"/>
      <c r="C432" s="89"/>
    </row>
    <row r="433" spans="1:3" s="2" customFormat="1" ht="12.75">
      <c r="A433" s="40"/>
      <c r="C433" s="89"/>
    </row>
    <row r="434" spans="1:3" s="2" customFormat="1" ht="12.75">
      <c r="A434" s="40"/>
      <c r="C434" s="89"/>
    </row>
    <row r="435" spans="1:3" s="2" customFormat="1" ht="12.75">
      <c r="A435" s="40"/>
      <c r="C435" s="89"/>
    </row>
    <row r="436" spans="1:3" s="2" customFormat="1" ht="12.75">
      <c r="A436" s="40"/>
      <c r="C436" s="89"/>
    </row>
    <row r="437" spans="1:3" s="2" customFormat="1" ht="12.75">
      <c r="A437" s="40"/>
      <c r="C437" s="89"/>
    </row>
    <row r="438" spans="1:3" s="2" customFormat="1" ht="12.75">
      <c r="A438" s="40"/>
      <c r="C438" s="89"/>
    </row>
    <row r="439" spans="1:3" s="2" customFormat="1" ht="12.75">
      <c r="A439" s="40"/>
      <c r="C439" s="89"/>
    </row>
    <row r="440" spans="1:3" s="2" customFormat="1" ht="12.75">
      <c r="A440" s="40"/>
      <c r="C440" s="89"/>
    </row>
    <row r="441" spans="1:3" s="2" customFormat="1" ht="12.75">
      <c r="A441" s="40"/>
      <c r="C441" s="89"/>
    </row>
    <row r="442" spans="1:3" s="2" customFormat="1" ht="12.75">
      <c r="A442" s="40"/>
      <c r="C442" s="89"/>
    </row>
    <row r="443" spans="1:3" s="2" customFormat="1" ht="12.75">
      <c r="A443" s="40"/>
      <c r="C443" s="89"/>
    </row>
    <row r="444" spans="1:3" s="2" customFormat="1" ht="12.75">
      <c r="A444" s="40"/>
      <c r="C444" s="89"/>
    </row>
    <row r="445" spans="1:3" s="2" customFormat="1" ht="12.75">
      <c r="A445" s="40"/>
      <c r="C445" s="89"/>
    </row>
    <row r="446" spans="1:3" s="2" customFormat="1" ht="12.75">
      <c r="A446" s="40"/>
      <c r="C446" s="89"/>
    </row>
    <row r="447" spans="1:3" s="2" customFormat="1" ht="12.75">
      <c r="A447" s="40"/>
      <c r="C447" s="89"/>
    </row>
    <row r="448" spans="1:3" s="2" customFormat="1" ht="12.75">
      <c r="A448" s="40"/>
      <c r="C448" s="89"/>
    </row>
    <row r="449" spans="1:3" s="2" customFormat="1" ht="12.75">
      <c r="A449" s="40"/>
      <c r="C449" s="89"/>
    </row>
    <row r="450" spans="1:3" s="2" customFormat="1" ht="12.75">
      <c r="A450" s="40"/>
      <c r="C450" s="89"/>
    </row>
    <row r="451" spans="1:3" s="2" customFormat="1" ht="12.75">
      <c r="A451" s="40"/>
      <c r="C451" s="89"/>
    </row>
    <row r="452" spans="1:3" s="2" customFormat="1" ht="12.75">
      <c r="A452" s="40"/>
      <c r="C452" s="89"/>
    </row>
    <row r="453" spans="1:3" s="2" customFormat="1" ht="12.75">
      <c r="A453" s="40"/>
      <c r="C453" s="89"/>
    </row>
    <row r="454" spans="1:3" s="2" customFormat="1" ht="12.75">
      <c r="A454" s="40"/>
      <c r="C454" s="89"/>
    </row>
    <row r="455" spans="1:3" s="2" customFormat="1" ht="12.75">
      <c r="A455" s="40"/>
      <c r="C455" s="89"/>
    </row>
    <row r="456" spans="1:3" s="2" customFormat="1" ht="12.75">
      <c r="A456" s="40"/>
      <c r="C456" s="89"/>
    </row>
    <row r="457" spans="1:3" s="2" customFormat="1" ht="12.75">
      <c r="A457" s="40"/>
      <c r="C457" s="89"/>
    </row>
    <row r="458" spans="1:3" s="2" customFormat="1" ht="12.75">
      <c r="A458" s="40"/>
      <c r="C458" s="89"/>
    </row>
    <row r="459" spans="1:3" s="2" customFormat="1" ht="12.75">
      <c r="A459" s="40"/>
      <c r="C459" s="89"/>
    </row>
    <row r="460" spans="1:3" s="2" customFormat="1" ht="12.75">
      <c r="A460" s="40"/>
      <c r="C460" s="89"/>
    </row>
    <row r="461" spans="1:3" s="2" customFormat="1" ht="12.75">
      <c r="A461" s="40"/>
      <c r="C461" s="89"/>
    </row>
    <row r="462" spans="1:3" s="2" customFormat="1" ht="12.75">
      <c r="A462" s="40"/>
      <c r="C462" s="89"/>
    </row>
    <row r="463" spans="1:3" s="2" customFormat="1" ht="12.75">
      <c r="A463" s="40"/>
      <c r="C463" s="89"/>
    </row>
    <row r="464" spans="1:3" s="2" customFormat="1" ht="12.75">
      <c r="A464" s="40"/>
      <c r="C464" s="89"/>
    </row>
    <row r="465" spans="1:3" s="2" customFormat="1" ht="12.75">
      <c r="A465" s="40"/>
      <c r="C465" s="89"/>
    </row>
    <row r="466" spans="1:3" s="2" customFormat="1" ht="12.75">
      <c r="A466" s="40"/>
      <c r="C466" s="89"/>
    </row>
    <row r="467" spans="1:3" s="2" customFormat="1" ht="12.75">
      <c r="A467" s="40"/>
      <c r="C467" s="89"/>
    </row>
    <row r="468" spans="1:3" s="2" customFormat="1" ht="12.75">
      <c r="A468" s="40"/>
      <c r="C468" s="89"/>
    </row>
    <row r="469" spans="1:3" s="2" customFormat="1" ht="12.75">
      <c r="A469" s="40"/>
      <c r="C469" s="89"/>
    </row>
    <row r="470" spans="1:3" s="2" customFormat="1" ht="12.75">
      <c r="A470" s="40"/>
      <c r="C470" s="89"/>
    </row>
    <row r="471" spans="1:3" s="2" customFormat="1" ht="12.75">
      <c r="A471" s="40"/>
      <c r="C471" s="89"/>
    </row>
    <row r="472" spans="1:3" s="2" customFormat="1" ht="12.75">
      <c r="A472" s="40"/>
      <c r="C472" s="89"/>
    </row>
    <row r="473" spans="1:3" s="2" customFormat="1" ht="12.75">
      <c r="A473" s="40"/>
      <c r="C473" s="89"/>
    </row>
    <row r="474" spans="1:3" s="2" customFormat="1" ht="12.75">
      <c r="A474" s="40"/>
      <c r="C474" s="89"/>
    </row>
    <row r="475" spans="1:3" s="2" customFormat="1" ht="12.75">
      <c r="A475" s="40"/>
      <c r="C475" s="89"/>
    </row>
    <row r="476" spans="1:3" s="2" customFormat="1" ht="12.75">
      <c r="A476" s="40"/>
      <c r="C476" s="89"/>
    </row>
    <row r="477" spans="1:3" s="2" customFormat="1" ht="12.75">
      <c r="A477" s="40"/>
      <c r="C477" s="89"/>
    </row>
    <row r="478" spans="1:3" s="2" customFormat="1" ht="12.75">
      <c r="A478" s="40"/>
      <c r="C478" s="89"/>
    </row>
    <row r="479" spans="1:3" s="2" customFormat="1" ht="12.75">
      <c r="A479" s="40"/>
      <c r="C479" s="89"/>
    </row>
    <row r="480" spans="1:3" s="2" customFormat="1" ht="12.75">
      <c r="A480" s="40"/>
      <c r="C480" s="89"/>
    </row>
    <row r="481" spans="1:3" s="2" customFormat="1" ht="12.75">
      <c r="A481" s="40"/>
      <c r="C481" s="89"/>
    </row>
    <row r="482" spans="1:3" s="2" customFormat="1" ht="12.75">
      <c r="A482" s="40"/>
      <c r="C482" s="89"/>
    </row>
    <row r="483" spans="1:3" s="2" customFormat="1" ht="12.75">
      <c r="A483" s="40"/>
      <c r="C483" s="89"/>
    </row>
    <row r="484" spans="1:3" s="2" customFormat="1" ht="12.75">
      <c r="A484" s="40"/>
      <c r="C484" s="89"/>
    </row>
    <row r="485" spans="1:3" s="2" customFormat="1" ht="12.75">
      <c r="A485" s="40"/>
      <c r="C485" s="89"/>
    </row>
    <row r="486" spans="1:3" s="2" customFormat="1" ht="12.75">
      <c r="A486" s="40"/>
      <c r="C486" s="89"/>
    </row>
    <row r="487" spans="1:3" s="2" customFormat="1" ht="12.75">
      <c r="A487" s="40"/>
      <c r="C487" s="89"/>
    </row>
    <row r="488" spans="1:3" s="2" customFormat="1" ht="12.75">
      <c r="A488" s="40"/>
      <c r="C488" s="89"/>
    </row>
    <row r="489" spans="1:3" s="2" customFormat="1" ht="12.75">
      <c r="A489" s="40"/>
      <c r="C489" s="89"/>
    </row>
    <row r="490" spans="1:3" s="2" customFormat="1" ht="12.75">
      <c r="A490" s="40"/>
      <c r="C490" s="89"/>
    </row>
    <row r="491" spans="1:3" s="2" customFormat="1" ht="12.75">
      <c r="A491" s="40"/>
      <c r="C491" s="89"/>
    </row>
    <row r="492" spans="1:3" s="2" customFormat="1" ht="12.75">
      <c r="A492" s="40"/>
      <c r="C492" s="89"/>
    </row>
    <row r="493" spans="1:3" s="2" customFormat="1" ht="12.75">
      <c r="A493" s="40"/>
      <c r="C493" s="89"/>
    </row>
    <row r="494" spans="1:3" s="2" customFormat="1" ht="12.75">
      <c r="A494" s="40"/>
      <c r="C494" s="89"/>
    </row>
    <row r="495" spans="1:3" s="2" customFormat="1" ht="12.75">
      <c r="A495" s="40"/>
      <c r="C495" s="89"/>
    </row>
    <row r="496" spans="1:3" s="2" customFormat="1" ht="12.75">
      <c r="A496" s="40"/>
      <c r="C496" s="89"/>
    </row>
    <row r="497" spans="1:3" s="2" customFormat="1" ht="12.75">
      <c r="A497" s="40"/>
      <c r="C497" s="89"/>
    </row>
    <row r="498" spans="1:3" s="2" customFormat="1" ht="12.75">
      <c r="A498" s="40"/>
      <c r="C498" s="89"/>
    </row>
    <row r="499" spans="1:3" s="2" customFormat="1" ht="12.75">
      <c r="A499" s="40"/>
      <c r="C499" s="89"/>
    </row>
    <row r="500" spans="1:3" s="2" customFormat="1" ht="12.75">
      <c r="A500" s="40"/>
      <c r="C500" s="89"/>
    </row>
    <row r="501" spans="1:3" s="2" customFormat="1" ht="12.75">
      <c r="A501" s="40"/>
      <c r="C501" s="89"/>
    </row>
    <row r="502" spans="1:3" s="2" customFormat="1" ht="12.75">
      <c r="A502" s="40"/>
      <c r="C502" s="89"/>
    </row>
    <row r="503" spans="1:3" s="2" customFormat="1" ht="12.75">
      <c r="A503" s="40"/>
      <c r="C503" s="89"/>
    </row>
    <row r="504" spans="1:3" s="2" customFormat="1" ht="12.75">
      <c r="A504" s="40"/>
      <c r="C504" s="89"/>
    </row>
    <row r="505" spans="1:3" s="2" customFormat="1" ht="12.75">
      <c r="A505" s="40"/>
      <c r="C505" s="89"/>
    </row>
    <row r="506" spans="1:3" s="2" customFormat="1" ht="12.75">
      <c r="A506" s="40"/>
      <c r="C506" s="89"/>
    </row>
    <row r="507" spans="1:3" s="2" customFormat="1" ht="12.75">
      <c r="A507" s="40"/>
      <c r="C507" s="89"/>
    </row>
    <row r="508" spans="1:3" s="2" customFormat="1" ht="12.75">
      <c r="A508" s="40"/>
      <c r="C508" s="89"/>
    </row>
    <row r="509" spans="1:3" s="2" customFormat="1" ht="12.75">
      <c r="A509" s="40"/>
      <c r="C509" s="89"/>
    </row>
    <row r="510" spans="1:3" s="2" customFormat="1" ht="12.75">
      <c r="A510" s="40"/>
      <c r="C510" s="89"/>
    </row>
    <row r="511" spans="1:3" s="2" customFormat="1" ht="12.75">
      <c r="A511" s="40"/>
      <c r="C511" s="89"/>
    </row>
    <row r="512" spans="1:3" s="2" customFormat="1" ht="12.75">
      <c r="A512" s="40"/>
      <c r="C512" s="89"/>
    </row>
    <row r="513" spans="1:3" s="2" customFormat="1" ht="12.75">
      <c r="A513" s="40"/>
      <c r="C513" s="89"/>
    </row>
    <row r="514" spans="1:3" s="2" customFormat="1" ht="12.75">
      <c r="A514" s="40"/>
      <c r="C514" s="89"/>
    </row>
    <row r="515" spans="1:3" s="2" customFormat="1" ht="12.75">
      <c r="A515" s="40"/>
      <c r="C515" s="89"/>
    </row>
    <row r="516" spans="1:3" s="2" customFormat="1" ht="12.75">
      <c r="A516" s="40"/>
      <c r="C516" s="89"/>
    </row>
    <row r="517" spans="1:3" s="2" customFormat="1" ht="12.75">
      <c r="A517" s="40"/>
      <c r="C517" s="89"/>
    </row>
    <row r="518" spans="1:3" s="2" customFormat="1" ht="12.75">
      <c r="A518" s="40"/>
      <c r="C518" s="89"/>
    </row>
    <row r="519" spans="1:3" s="2" customFormat="1" ht="12.75">
      <c r="A519" s="40"/>
      <c r="C519" s="89"/>
    </row>
    <row r="520" spans="1:3" s="2" customFormat="1" ht="12.75">
      <c r="A520" s="40"/>
      <c r="C520" s="89"/>
    </row>
    <row r="521" spans="1:3" s="2" customFormat="1" ht="12.75">
      <c r="A521" s="40"/>
      <c r="C521" s="89"/>
    </row>
    <row r="522" spans="1:3" s="2" customFormat="1" ht="12.75">
      <c r="A522" s="40"/>
      <c r="C522" s="89"/>
    </row>
    <row r="523" spans="1:3" s="2" customFormat="1" ht="12.75">
      <c r="A523" s="40"/>
      <c r="C523" s="89"/>
    </row>
    <row r="524" spans="1:3" s="2" customFormat="1" ht="12.75">
      <c r="A524" s="40"/>
      <c r="C524" s="89"/>
    </row>
    <row r="525" spans="1:3" s="2" customFormat="1" ht="12.75">
      <c r="A525" s="40"/>
      <c r="C525" s="89"/>
    </row>
    <row r="526" spans="1:3" s="2" customFormat="1" ht="12.75">
      <c r="A526" s="40"/>
      <c r="C526" s="89"/>
    </row>
    <row r="527" spans="1:3" s="2" customFormat="1" ht="12.75">
      <c r="A527" s="40"/>
      <c r="C527" s="89"/>
    </row>
    <row r="528" spans="1:3" s="2" customFormat="1" ht="12.75">
      <c r="A528" s="40"/>
      <c r="C528" s="89"/>
    </row>
    <row r="529" spans="1:3" s="2" customFormat="1" ht="12.75">
      <c r="A529" s="40"/>
      <c r="C529" s="89"/>
    </row>
    <row r="530" spans="1:3" s="2" customFormat="1" ht="12.75">
      <c r="A530" s="40"/>
      <c r="C530" s="89"/>
    </row>
    <row r="531" spans="1:3" s="2" customFormat="1" ht="12.75">
      <c r="A531" s="40"/>
      <c r="C531" s="89"/>
    </row>
    <row r="532" spans="1:3" s="2" customFormat="1" ht="12.75">
      <c r="A532" s="40"/>
      <c r="C532" s="89"/>
    </row>
    <row r="533" spans="1:3" s="2" customFormat="1" ht="12.75">
      <c r="A533" s="40"/>
      <c r="C533" s="89"/>
    </row>
    <row r="534" spans="1:3" s="2" customFormat="1" ht="12.75">
      <c r="A534" s="40"/>
      <c r="C534" s="89"/>
    </row>
    <row r="535" spans="1:3" s="2" customFormat="1" ht="12.75">
      <c r="A535" s="40"/>
      <c r="C535" s="89"/>
    </row>
    <row r="536" spans="1:3" s="2" customFormat="1" ht="12.75">
      <c r="A536" s="40"/>
      <c r="C536" s="89"/>
    </row>
    <row r="537" spans="1:3" s="2" customFormat="1" ht="12.75">
      <c r="A537" s="40"/>
      <c r="C537" s="89"/>
    </row>
    <row r="538" spans="1:3" s="2" customFormat="1" ht="12.75">
      <c r="A538" s="40"/>
      <c r="C538" s="89"/>
    </row>
    <row r="539" spans="1:3" s="2" customFormat="1" ht="12.75">
      <c r="A539" s="40"/>
      <c r="C539" s="89"/>
    </row>
    <row r="540" spans="1:3" s="2" customFormat="1" ht="12.75">
      <c r="A540" s="40"/>
      <c r="C540" s="89"/>
    </row>
    <row r="541" spans="1:3" s="2" customFormat="1" ht="12.75">
      <c r="A541" s="40"/>
      <c r="C541" s="89"/>
    </row>
    <row r="542" spans="1:3" s="2" customFormat="1" ht="12.75">
      <c r="A542" s="40"/>
      <c r="C542" s="89"/>
    </row>
    <row r="543" spans="1:3" s="2" customFormat="1" ht="12.75">
      <c r="A543" s="40"/>
      <c r="C543" s="89"/>
    </row>
    <row r="544" spans="1:3" s="2" customFormat="1" ht="12.75">
      <c r="A544" s="40"/>
      <c r="C544" s="89"/>
    </row>
    <row r="545" spans="1:3" s="2" customFormat="1" ht="12.75">
      <c r="A545" s="40"/>
      <c r="C545" s="89"/>
    </row>
    <row r="546" spans="1:3" s="2" customFormat="1" ht="12.75">
      <c r="A546" s="40"/>
      <c r="C546" s="89"/>
    </row>
    <row r="547" spans="1:3" s="2" customFormat="1" ht="12.75">
      <c r="A547" s="40"/>
      <c r="C547" s="89"/>
    </row>
    <row r="548" spans="1:3" s="2" customFormat="1" ht="12.75">
      <c r="A548" s="40"/>
      <c r="C548" s="89"/>
    </row>
    <row r="549" spans="1:3" s="2" customFormat="1" ht="12.75">
      <c r="A549" s="40"/>
      <c r="C549" s="89"/>
    </row>
    <row r="550" spans="1:3" s="2" customFormat="1" ht="12.75">
      <c r="A550" s="40"/>
      <c r="C550" s="89"/>
    </row>
    <row r="551" spans="1:3" s="2" customFormat="1" ht="12.75">
      <c r="A551" s="40"/>
      <c r="C551" s="89"/>
    </row>
    <row r="552" spans="1:3" s="2" customFormat="1" ht="12.75">
      <c r="A552" s="40"/>
      <c r="C552" s="89"/>
    </row>
    <row r="553" spans="1:3" s="2" customFormat="1" ht="12.75">
      <c r="A553" s="40"/>
      <c r="C553" s="89"/>
    </row>
    <row r="554" spans="1:3" s="2" customFormat="1" ht="12.75">
      <c r="A554" s="40"/>
      <c r="C554" s="89"/>
    </row>
    <row r="555" spans="1:3" s="2" customFormat="1" ht="12.75">
      <c r="A555" s="40"/>
      <c r="C555" s="89"/>
    </row>
    <row r="556" spans="1:3" s="2" customFormat="1" ht="12.75">
      <c r="A556" s="40"/>
      <c r="C556" s="89"/>
    </row>
    <row r="557" spans="1:3" s="2" customFormat="1" ht="12.75">
      <c r="A557" s="40"/>
      <c r="C557" s="89"/>
    </row>
    <row r="558" spans="1:3" s="2" customFormat="1" ht="12.75">
      <c r="A558" s="40"/>
      <c r="C558" s="89"/>
    </row>
    <row r="559" spans="1:3" s="2" customFormat="1" ht="12.75">
      <c r="A559" s="40"/>
      <c r="C559" s="89"/>
    </row>
    <row r="560" spans="1:3" s="2" customFormat="1" ht="12.75">
      <c r="A560" s="40"/>
      <c r="C560" s="89"/>
    </row>
    <row r="561" spans="1:3" s="2" customFormat="1" ht="12.75">
      <c r="A561" s="40"/>
      <c r="C561" s="89"/>
    </row>
    <row r="562" spans="1:3" s="2" customFormat="1" ht="12.75">
      <c r="A562" s="40"/>
      <c r="C562" s="89"/>
    </row>
    <row r="563" spans="1:3" s="2" customFormat="1" ht="12.75">
      <c r="A563" s="40"/>
      <c r="C563" s="89"/>
    </row>
    <row r="564" spans="1:3" s="2" customFormat="1" ht="12.75">
      <c r="A564" s="40"/>
      <c r="C564" s="89"/>
    </row>
    <row r="565" spans="1:3" s="2" customFormat="1" ht="12.75">
      <c r="A565" s="40"/>
      <c r="C565" s="89"/>
    </row>
    <row r="566" spans="1:3" s="2" customFormat="1" ht="12.75">
      <c r="A566" s="40"/>
      <c r="C566" s="89"/>
    </row>
    <row r="567" spans="1:3" s="2" customFormat="1" ht="12.75">
      <c r="A567" s="40"/>
      <c r="C567" s="89"/>
    </row>
    <row r="568" spans="1:3" s="2" customFormat="1" ht="12.75">
      <c r="A568" s="40"/>
      <c r="C568" s="89"/>
    </row>
    <row r="569" spans="1:3" s="2" customFormat="1" ht="12.75">
      <c r="A569" s="40"/>
      <c r="C569" s="89"/>
    </row>
    <row r="570" spans="1:3" s="2" customFormat="1" ht="12.75">
      <c r="A570" s="40"/>
      <c r="C570" s="89"/>
    </row>
    <row r="571" spans="1:3" s="2" customFormat="1" ht="12.75">
      <c r="A571" s="40"/>
      <c r="C571" s="89"/>
    </row>
    <row r="572" spans="1:3" s="2" customFormat="1" ht="12.75">
      <c r="A572" s="40"/>
      <c r="C572" s="89"/>
    </row>
    <row r="573" spans="1:3" s="2" customFormat="1" ht="12.75">
      <c r="A573" s="40"/>
      <c r="C573" s="89"/>
    </row>
    <row r="574" spans="1:3" s="2" customFormat="1" ht="12.75">
      <c r="A574" s="40"/>
      <c r="C574" s="89"/>
    </row>
    <row r="575" spans="1:3" s="2" customFormat="1" ht="12.75">
      <c r="A575" s="40"/>
      <c r="C575" s="89"/>
    </row>
    <row r="576" spans="1:3" s="2" customFormat="1" ht="12.75">
      <c r="A576" s="40"/>
      <c r="C576" s="89"/>
    </row>
    <row r="577" spans="1:3" s="2" customFormat="1" ht="12.75">
      <c r="A577" s="40"/>
      <c r="C577" s="89"/>
    </row>
    <row r="578" spans="1:3" s="2" customFormat="1" ht="12.75">
      <c r="A578" s="40"/>
      <c r="C578" s="89"/>
    </row>
    <row r="579" spans="1:3" s="2" customFormat="1" ht="12.75">
      <c r="A579" s="40"/>
      <c r="C579" s="89"/>
    </row>
    <row r="580" spans="1:3" s="2" customFormat="1" ht="12.75">
      <c r="A580" s="40"/>
      <c r="C580" s="89"/>
    </row>
    <row r="581" spans="1:3" s="2" customFormat="1" ht="12.75">
      <c r="A581" s="40"/>
      <c r="C581" s="89"/>
    </row>
    <row r="582" spans="1:3" s="2" customFormat="1" ht="12.75">
      <c r="A582" s="40"/>
      <c r="C582" s="89"/>
    </row>
    <row r="583" spans="1:3" s="2" customFormat="1" ht="12.75">
      <c r="A583" s="40"/>
      <c r="C583" s="89"/>
    </row>
    <row r="584" spans="1:3" s="2" customFormat="1" ht="12.75">
      <c r="A584" s="40"/>
      <c r="C584" s="89"/>
    </row>
    <row r="585" spans="1:3" s="2" customFormat="1" ht="12.75">
      <c r="A585" s="40"/>
      <c r="C585" s="89"/>
    </row>
    <row r="586" spans="1:3" s="2" customFormat="1" ht="12.75">
      <c r="A586" s="40"/>
      <c r="C586" s="89"/>
    </row>
    <row r="587" spans="1:3" s="2" customFormat="1" ht="12.75">
      <c r="A587" s="40"/>
      <c r="C587" s="89"/>
    </row>
    <row r="588" spans="1:3" s="2" customFormat="1" ht="12.75">
      <c r="A588" s="40"/>
      <c r="C588" s="89"/>
    </row>
    <row r="589" spans="1:3" s="2" customFormat="1" ht="12.75">
      <c r="A589" s="40"/>
      <c r="C589" s="89"/>
    </row>
    <row r="590" spans="1:3" s="2" customFormat="1" ht="12.75">
      <c r="A590" s="40"/>
      <c r="C590" s="89"/>
    </row>
    <row r="591" spans="1:3" s="2" customFormat="1" ht="12.75">
      <c r="A591" s="40"/>
      <c r="C591" s="89"/>
    </row>
    <row r="592" spans="1:3" s="2" customFormat="1" ht="12.75">
      <c r="A592" s="40"/>
      <c r="C592" s="89"/>
    </row>
    <row r="593" spans="1:3" s="2" customFormat="1" ht="12.75">
      <c r="A593" s="40"/>
      <c r="C593" s="89"/>
    </row>
    <row r="594" spans="1:3" s="2" customFormat="1" ht="12.75">
      <c r="A594" s="40"/>
      <c r="C594" s="89"/>
    </row>
    <row r="595" spans="1:3" s="2" customFormat="1" ht="12.75">
      <c r="A595" s="40"/>
      <c r="C595" s="89"/>
    </row>
    <row r="596" spans="1:3" s="2" customFormat="1" ht="12.75">
      <c r="A596" s="40"/>
      <c r="C596" s="89"/>
    </row>
    <row r="597" spans="1:3" s="2" customFormat="1" ht="12.75">
      <c r="A597" s="40"/>
      <c r="C597" s="89"/>
    </row>
    <row r="598" spans="1:3" s="2" customFormat="1" ht="12.75">
      <c r="A598" s="40"/>
      <c r="C598" s="89"/>
    </row>
    <row r="599" spans="1:3" s="2" customFormat="1" ht="12.75">
      <c r="A599" s="40"/>
      <c r="C599" s="89"/>
    </row>
    <row r="600" spans="1:3" s="2" customFormat="1" ht="12.75">
      <c r="A600" s="40"/>
      <c r="C600" s="89"/>
    </row>
    <row r="601" spans="1:3" s="2" customFormat="1" ht="12.75">
      <c r="A601" s="40"/>
      <c r="C601" s="89"/>
    </row>
    <row r="602" spans="1:3" s="2" customFormat="1" ht="12.75">
      <c r="A602" s="40"/>
      <c r="C602" s="89"/>
    </row>
    <row r="603" spans="1:3" s="2" customFormat="1" ht="12.75">
      <c r="A603" s="40"/>
      <c r="C603" s="89"/>
    </row>
    <row r="604" spans="1:3" s="2" customFormat="1" ht="12.75">
      <c r="A604" s="40"/>
      <c r="C604" s="89"/>
    </row>
    <row r="605" spans="1:3" s="2" customFormat="1" ht="12.75">
      <c r="A605" s="40"/>
      <c r="C605" s="89"/>
    </row>
    <row r="606" spans="1:3" s="2" customFormat="1" ht="12.75">
      <c r="A606" s="40"/>
      <c r="C606" s="89"/>
    </row>
    <row r="607" spans="1:3" s="2" customFormat="1" ht="12.75">
      <c r="A607" s="40"/>
      <c r="C607" s="89"/>
    </row>
    <row r="608" spans="1:3" s="2" customFormat="1" ht="12.75">
      <c r="A608" s="40"/>
      <c r="C608" s="89"/>
    </row>
    <row r="609" spans="1:3" s="2" customFormat="1" ht="12.75">
      <c r="A609" s="40"/>
      <c r="C609" s="89"/>
    </row>
    <row r="610" spans="1:3" s="2" customFormat="1" ht="12.75">
      <c r="A610" s="40"/>
      <c r="C610" s="89"/>
    </row>
    <row r="611" spans="1:3" s="2" customFormat="1" ht="12.75">
      <c r="A611" s="40"/>
      <c r="C611" s="89"/>
    </row>
    <row r="612" spans="1:3" s="2" customFormat="1" ht="12.75">
      <c r="A612" s="40"/>
      <c r="C612" s="89"/>
    </row>
    <row r="613" spans="1:3" s="2" customFormat="1" ht="12.75">
      <c r="A613" s="40"/>
      <c r="C613" s="89"/>
    </row>
    <row r="614" spans="1:3" s="2" customFormat="1" ht="12.75">
      <c r="A614" s="40"/>
      <c r="C614" s="89"/>
    </row>
    <row r="615" spans="1:3" s="2" customFormat="1" ht="12.75">
      <c r="A615" s="40"/>
      <c r="C615" s="89"/>
    </row>
    <row r="616" spans="1:3" s="2" customFormat="1" ht="12.75">
      <c r="A616" s="40"/>
      <c r="C616" s="89"/>
    </row>
    <row r="617" spans="1:3" s="2" customFormat="1" ht="12.75">
      <c r="A617" s="40"/>
      <c r="C617" s="89"/>
    </row>
    <row r="618" spans="1:3" s="2" customFormat="1" ht="12.75">
      <c r="A618" s="40"/>
      <c r="C618" s="89"/>
    </row>
    <row r="619" spans="1:3" s="2" customFormat="1" ht="12.75">
      <c r="A619" s="40"/>
      <c r="C619" s="89"/>
    </row>
    <row r="620" spans="1:3" s="2" customFormat="1" ht="12.75">
      <c r="A620" s="40"/>
      <c r="C620" s="89"/>
    </row>
    <row r="621" spans="1:3" s="2" customFormat="1" ht="12.75">
      <c r="A621" s="40"/>
      <c r="C621" s="89"/>
    </row>
    <row r="622" spans="1:3" s="2" customFormat="1" ht="12.75">
      <c r="A622" s="40"/>
      <c r="C622" s="89"/>
    </row>
    <row r="623" spans="1:3" s="2" customFormat="1" ht="12.75">
      <c r="A623" s="40"/>
      <c r="C623" s="89"/>
    </row>
    <row r="624" spans="1:3" s="2" customFormat="1" ht="12.75">
      <c r="A624" s="40"/>
      <c r="C624" s="89"/>
    </row>
    <row r="625" spans="1:3" s="2" customFormat="1" ht="12.75">
      <c r="A625" s="40"/>
      <c r="C625" s="89"/>
    </row>
    <row r="626" spans="1:3" s="2" customFormat="1" ht="12.75">
      <c r="A626" s="40"/>
      <c r="C626" s="89"/>
    </row>
    <row r="627" spans="1:3" s="2" customFormat="1" ht="12.75">
      <c r="A627" s="40"/>
      <c r="C627" s="89"/>
    </row>
    <row r="628" spans="1:3" s="2" customFormat="1" ht="12.75">
      <c r="A628" s="40"/>
      <c r="C628" s="89"/>
    </row>
    <row r="629" spans="1:3" s="2" customFormat="1" ht="12.75">
      <c r="A629" s="40"/>
      <c r="C629" s="89"/>
    </row>
    <row r="630" spans="1:3" s="2" customFormat="1" ht="12.75">
      <c r="A630" s="40"/>
      <c r="C630" s="89"/>
    </row>
    <row r="631" spans="1:3" s="2" customFormat="1" ht="12.75">
      <c r="A631" s="40"/>
      <c r="C631" s="89"/>
    </row>
    <row r="632" spans="1:3" s="2" customFormat="1" ht="12.75">
      <c r="A632" s="40"/>
      <c r="C632" s="89"/>
    </row>
    <row r="633" spans="1:3" s="2" customFormat="1" ht="12.75">
      <c r="A633" s="40"/>
      <c r="C633" s="89"/>
    </row>
    <row r="634" spans="1:3" s="2" customFormat="1" ht="12.75">
      <c r="A634" s="40"/>
      <c r="C634" s="89"/>
    </row>
    <row r="635" spans="1:3" s="2" customFormat="1" ht="12.75">
      <c r="A635" s="40"/>
      <c r="C635" s="89"/>
    </row>
    <row r="636" spans="1:3" s="2" customFormat="1" ht="12.75">
      <c r="A636" s="40"/>
      <c r="C636" s="89"/>
    </row>
    <row r="637" spans="1:3" s="2" customFormat="1" ht="12.75">
      <c r="A637" s="40"/>
      <c r="C637" s="89"/>
    </row>
    <row r="638" spans="1:3" s="2" customFormat="1" ht="12.75">
      <c r="A638" s="40"/>
      <c r="C638" s="89"/>
    </row>
    <row r="639" spans="1:3" s="2" customFormat="1" ht="12.75">
      <c r="A639" s="40"/>
      <c r="C639" s="89"/>
    </row>
    <row r="640" spans="1:3" s="2" customFormat="1" ht="12.75">
      <c r="A640" s="40"/>
      <c r="C640" s="89"/>
    </row>
    <row r="641" spans="1:3" s="2" customFormat="1" ht="12.75">
      <c r="A641" s="40"/>
      <c r="C641" s="89"/>
    </row>
    <row r="642" spans="1:3" s="2" customFormat="1" ht="12.75">
      <c r="A642" s="40"/>
      <c r="C642" s="89"/>
    </row>
    <row r="643" spans="1:3" s="2" customFormat="1" ht="12.75">
      <c r="A643" s="40"/>
      <c r="C643" s="89"/>
    </row>
    <row r="644" spans="1:3" s="2" customFormat="1" ht="12.75">
      <c r="A644" s="40"/>
      <c r="C644" s="89"/>
    </row>
    <row r="645" spans="1:3" s="2" customFormat="1" ht="12.75">
      <c r="A645" s="40"/>
      <c r="C645" s="89"/>
    </row>
    <row r="646" spans="1:3" s="2" customFormat="1" ht="12.75">
      <c r="A646" s="40"/>
      <c r="C646" s="89"/>
    </row>
    <row r="647" spans="1:3" s="2" customFormat="1" ht="12.75">
      <c r="A647" s="40"/>
      <c r="C647" s="89"/>
    </row>
    <row r="648" spans="1:3" s="2" customFormat="1" ht="12.75">
      <c r="A648" s="40"/>
      <c r="C648" s="89"/>
    </row>
    <row r="649" spans="1:3" s="2" customFormat="1" ht="12.75">
      <c r="A649" s="40"/>
      <c r="C649" s="89"/>
    </row>
    <row r="650" spans="1:3" s="2" customFormat="1" ht="12.75">
      <c r="A650" s="40"/>
      <c r="C650" s="89"/>
    </row>
    <row r="651" spans="1:3" s="2" customFormat="1" ht="12.75">
      <c r="A651" s="40"/>
      <c r="C651" s="89"/>
    </row>
    <row r="652" spans="1:3" s="2" customFormat="1" ht="12.75">
      <c r="A652" s="40"/>
      <c r="C652" s="89"/>
    </row>
    <row r="653" spans="1:3" s="2" customFormat="1" ht="12.75">
      <c r="A653" s="40"/>
      <c r="C653" s="89"/>
    </row>
    <row r="654" spans="1:3" s="2" customFormat="1" ht="12.75">
      <c r="A654" s="40"/>
      <c r="C654" s="89"/>
    </row>
    <row r="655" spans="1:3" s="2" customFormat="1" ht="12.75">
      <c r="A655" s="40"/>
      <c r="C655" s="89"/>
    </row>
    <row r="656" spans="1:3" s="2" customFormat="1" ht="12.75">
      <c r="A656" s="40"/>
      <c r="C656" s="89"/>
    </row>
    <row r="657" spans="1:3" s="2" customFormat="1" ht="12.75">
      <c r="A657" s="40"/>
      <c r="C657" s="89"/>
    </row>
    <row r="658" spans="1:3" s="2" customFormat="1" ht="12.75">
      <c r="A658" s="40"/>
      <c r="C658" s="89"/>
    </row>
    <row r="659" spans="1:3" s="2" customFormat="1" ht="12.75">
      <c r="A659" s="40"/>
      <c r="C659" s="89"/>
    </row>
    <row r="660" spans="1:3" s="2" customFormat="1" ht="12.75">
      <c r="A660" s="40"/>
      <c r="C660" s="89"/>
    </row>
    <row r="661" spans="1:3" s="2" customFormat="1" ht="12.75">
      <c r="A661" s="40"/>
      <c r="C661" s="89"/>
    </row>
    <row r="662" spans="1:3" s="2" customFormat="1" ht="12.75">
      <c r="A662" s="40"/>
      <c r="C662" s="89"/>
    </row>
    <row r="663" spans="1:3" s="2" customFormat="1" ht="12.75">
      <c r="A663" s="40"/>
      <c r="C663" s="89"/>
    </row>
    <row r="664" spans="1:3" s="2" customFormat="1" ht="12.75">
      <c r="A664" s="40"/>
      <c r="C664" s="89"/>
    </row>
    <row r="665" spans="1:3" s="2" customFormat="1" ht="12.75">
      <c r="A665" s="40"/>
      <c r="C665" s="89"/>
    </row>
    <row r="666" spans="1:3" s="2" customFormat="1" ht="12.75">
      <c r="A666" s="40"/>
      <c r="C666" s="89"/>
    </row>
    <row r="667" spans="1:3" s="2" customFormat="1" ht="12.75">
      <c r="A667" s="40"/>
      <c r="C667" s="89"/>
    </row>
    <row r="668" spans="1:3" s="2" customFormat="1" ht="12.75">
      <c r="A668" s="40"/>
      <c r="C668" s="89"/>
    </row>
    <row r="669" spans="1:3" s="2" customFormat="1" ht="12.75">
      <c r="A669" s="40"/>
      <c r="C669" s="89"/>
    </row>
    <row r="670" spans="1:3" s="2" customFormat="1" ht="12.75">
      <c r="A670" s="40"/>
      <c r="C670" s="89"/>
    </row>
    <row r="671" spans="1:3" s="2" customFormat="1" ht="12.75">
      <c r="A671" s="40"/>
      <c r="C671" s="89"/>
    </row>
    <row r="672" spans="1:3" s="2" customFormat="1" ht="12.75">
      <c r="A672" s="40"/>
      <c r="C672" s="89"/>
    </row>
    <row r="673" spans="1:3" s="2" customFormat="1" ht="12.75">
      <c r="A673" s="40"/>
      <c r="C673" s="89"/>
    </row>
    <row r="674" spans="1:3" s="2" customFormat="1" ht="12.75">
      <c r="A674" s="40"/>
      <c r="C674" s="89"/>
    </row>
    <row r="675" spans="1:3" s="2" customFormat="1" ht="12.75">
      <c r="A675" s="40"/>
      <c r="C675" s="89"/>
    </row>
    <row r="676" spans="1:3" s="2" customFormat="1" ht="12.75">
      <c r="A676" s="40"/>
      <c r="C676" s="89"/>
    </row>
    <row r="677" spans="1:3" s="2" customFormat="1" ht="12.75">
      <c r="A677" s="40"/>
      <c r="C677" s="89"/>
    </row>
    <row r="678" spans="1:3" s="2" customFormat="1" ht="12.75">
      <c r="A678" s="40"/>
      <c r="C678" s="89"/>
    </row>
    <row r="679" spans="1:3" s="2" customFormat="1" ht="12.75">
      <c r="A679" s="40"/>
      <c r="C679" s="89"/>
    </row>
    <row r="680" spans="1:3" s="2" customFormat="1" ht="12.75">
      <c r="A680" s="40"/>
      <c r="C680" s="89"/>
    </row>
    <row r="681" spans="1:3" s="2" customFormat="1" ht="12.75">
      <c r="A681" s="40"/>
      <c r="C681" s="89"/>
    </row>
    <row r="682" spans="1:3" s="2" customFormat="1" ht="12.75">
      <c r="A682" s="40"/>
      <c r="C682" s="89"/>
    </row>
    <row r="683" spans="1:3" s="2" customFormat="1" ht="12.75">
      <c r="A683" s="40"/>
      <c r="C683" s="89"/>
    </row>
    <row r="684" spans="1:3" s="2" customFormat="1" ht="12.75">
      <c r="A684" s="40"/>
      <c r="C684" s="89"/>
    </row>
    <row r="685" spans="1:3" s="2" customFormat="1" ht="12.75">
      <c r="A685" s="40"/>
      <c r="C685" s="89"/>
    </row>
    <row r="686" spans="1:3" s="2" customFormat="1" ht="12.75">
      <c r="A686" s="40"/>
      <c r="C686" s="89"/>
    </row>
    <row r="687" spans="1:3" s="2" customFormat="1" ht="12.75">
      <c r="A687" s="40"/>
      <c r="C687" s="89"/>
    </row>
    <row r="688" spans="1:3" s="2" customFormat="1" ht="12.75">
      <c r="A688" s="40"/>
      <c r="C688" s="89"/>
    </row>
    <row r="689" spans="1:3" s="2" customFormat="1" ht="12.75">
      <c r="A689" s="40"/>
      <c r="C689" s="89"/>
    </row>
    <row r="690" spans="1:3" s="2" customFormat="1" ht="12.75">
      <c r="A690" s="40"/>
      <c r="C690" s="89"/>
    </row>
    <row r="691" spans="1:3" s="2" customFormat="1" ht="12.75">
      <c r="A691" s="40"/>
      <c r="C691" s="89"/>
    </row>
    <row r="692" spans="1:3" s="2" customFormat="1" ht="12.75">
      <c r="A692" s="40"/>
      <c r="C692" s="89"/>
    </row>
    <row r="693" spans="1:3" s="2" customFormat="1" ht="12.75">
      <c r="A693" s="40"/>
      <c r="C693" s="89"/>
    </row>
    <row r="694" spans="1:3" s="2" customFormat="1" ht="12.75">
      <c r="A694" s="40"/>
      <c r="C694" s="89"/>
    </row>
    <row r="695" spans="1:3" s="2" customFormat="1" ht="12.75">
      <c r="A695" s="40"/>
      <c r="C695" s="89"/>
    </row>
    <row r="696" spans="1:3" s="2" customFormat="1" ht="12.75">
      <c r="A696" s="40"/>
      <c r="C696" s="89"/>
    </row>
    <row r="697" spans="1:3" s="2" customFormat="1" ht="12.75">
      <c r="A697" s="40"/>
      <c r="C697" s="89"/>
    </row>
    <row r="698" spans="1:3" s="2" customFormat="1" ht="12.75">
      <c r="A698" s="40"/>
      <c r="C698" s="89"/>
    </row>
    <row r="699" spans="1:3" s="2" customFormat="1" ht="12.75">
      <c r="A699" s="40"/>
      <c r="C699" s="89"/>
    </row>
    <row r="700" spans="1:3" s="2" customFormat="1" ht="12.75">
      <c r="A700" s="40"/>
      <c r="C700" s="89"/>
    </row>
    <row r="701" spans="1:3" s="2" customFormat="1" ht="12.75">
      <c r="A701" s="40"/>
      <c r="C701" s="89"/>
    </row>
    <row r="702" spans="1:3" s="2" customFormat="1" ht="12.75">
      <c r="A702" s="40"/>
      <c r="C702" s="89"/>
    </row>
    <row r="703" spans="1:3" s="2" customFormat="1" ht="12.75">
      <c r="A703" s="40"/>
      <c r="C703" s="89"/>
    </row>
    <row r="704" spans="1:3" s="2" customFormat="1" ht="12.75">
      <c r="A704" s="40"/>
      <c r="C704" s="89"/>
    </row>
    <row r="705" spans="1:3" s="2" customFormat="1" ht="12.75">
      <c r="A705" s="40"/>
      <c r="C705" s="89"/>
    </row>
    <row r="706" spans="1:3" s="2" customFormat="1" ht="12.75">
      <c r="A706" s="40"/>
      <c r="C706" s="89"/>
    </row>
    <row r="707" spans="1:3" s="2" customFormat="1" ht="12.75">
      <c r="A707" s="40"/>
      <c r="C707" s="89"/>
    </row>
    <row r="708" spans="1:3" s="2" customFormat="1" ht="12.75">
      <c r="A708" s="40"/>
      <c r="C708" s="89"/>
    </row>
    <row r="709" spans="1:3" s="2" customFormat="1" ht="12.75">
      <c r="A709" s="40"/>
      <c r="C709" s="89"/>
    </row>
    <row r="710" s="2" customFormat="1" ht="12.75">
      <c r="C710" s="89"/>
    </row>
    <row r="711" s="2" customFormat="1" ht="12.75">
      <c r="C711" s="89"/>
    </row>
    <row r="712" s="2" customFormat="1" ht="12.75">
      <c r="C712" s="89"/>
    </row>
    <row r="713" s="2" customFormat="1" ht="12.75">
      <c r="C713" s="89"/>
    </row>
    <row r="714" s="2" customFormat="1" ht="12.75">
      <c r="C714" s="89"/>
    </row>
    <row r="715" s="2" customFormat="1" ht="12.75">
      <c r="C715" s="89"/>
    </row>
    <row r="716" s="2" customFormat="1" ht="12.75">
      <c r="C716" s="89"/>
    </row>
    <row r="717" s="2" customFormat="1" ht="12.75">
      <c r="C717" s="89"/>
    </row>
    <row r="718" s="2" customFormat="1" ht="12.75">
      <c r="C718" s="89"/>
    </row>
    <row r="719" s="2" customFormat="1" ht="12.75">
      <c r="C719" s="89"/>
    </row>
    <row r="720" s="2" customFormat="1" ht="12.75">
      <c r="C720" s="89"/>
    </row>
    <row r="721" s="2" customFormat="1" ht="12.75">
      <c r="C721" s="89"/>
    </row>
    <row r="722" s="2" customFormat="1" ht="12.75">
      <c r="C722" s="89"/>
    </row>
    <row r="723" s="2" customFormat="1" ht="12.75">
      <c r="C723" s="89"/>
    </row>
    <row r="724" s="2" customFormat="1" ht="12.75">
      <c r="C724" s="89"/>
    </row>
    <row r="725" s="2" customFormat="1" ht="12.75">
      <c r="C725" s="89"/>
    </row>
    <row r="726" s="2" customFormat="1" ht="12.75">
      <c r="C726" s="89"/>
    </row>
    <row r="727" s="2" customFormat="1" ht="12.75">
      <c r="C727" s="89"/>
    </row>
    <row r="728" s="2" customFormat="1" ht="12.75">
      <c r="C728" s="89"/>
    </row>
    <row r="729" s="2" customFormat="1" ht="12.75">
      <c r="C729" s="89"/>
    </row>
    <row r="730" s="2" customFormat="1" ht="12.75">
      <c r="C730" s="89"/>
    </row>
    <row r="731" s="2" customFormat="1" ht="12.75">
      <c r="C731" s="89"/>
    </row>
    <row r="732" s="2" customFormat="1" ht="12.75">
      <c r="C732" s="89"/>
    </row>
    <row r="733" s="2" customFormat="1" ht="12.75">
      <c r="C733" s="89"/>
    </row>
    <row r="734" s="2" customFormat="1" ht="12.75">
      <c r="C734" s="89"/>
    </row>
    <row r="735" s="2" customFormat="1" ht="12.75">
      <c r="C735" s="89"/>
    </row>
    <row r="736" s="2" customFormat="1" ht="12.75">
      <c r="C736" s="89"/>
    </row>
    <row r="737" s="2" customFormat="1" ht="12.75">
      <c r="C737" s="89"/>
    </row>
    <row r="738" s="2" customFormat="1" ht="12.75">
      <c r="C738" s="89"/>
    </row>
    <row r="739" s="2" customFormat="1" ht="12.75">
      <c r="C739" s="89"/>
    </row>
    <row r="740" s="2" customFormat="1" ht="12.75">
      <c r="C740" s="89"/>
    </row>
    <row r="741" s="2" customFormat="1" ht="12.75">
      <c r="C741" s="89"/>
    </row>
    <row r="742" s="2" customFormat="1" ht="12.75">
      <c r="C742" s="89"/>
    </row>
    <row r="743" s="2" customFormat="1" ht="12.75">
      <c r="C743" s="89"/>
    </row>
    <row r="744" s="2" customFormat="1" ht="12.75">
      <c r="C744" s="89"/>
    </row>
    <row r="745" s="2" customFormat="1" ht="12.75">
      <c r="C745" s="89"/>
    </row>
    <row r="746" s="2" customFormat="1" ht="12.75">
      <c r="C746" s="89"/>
    </row>
    <row r="747" s="2" customFormat="1" ht="12.75">
      <c r="C747" s="89"/>
    </row>
    <row r="748" s="2" customFormat="1" ht="12.75">
      <c r="C748" s="89"/>
    </row>
    <row r="749" s="2" customFormat="1" ht="12.75">
      <c r="C749" s="89"/>
    </row>
    <row r="750" s="2" customFormat="1" ht="12.75">
      <c r="C750" s="89"/>
    </row>
    <row r="751" s="2" customFormat="1" ht="12.75">
      <c r="C751" s="89"/>
    </row>
    <row r="752" s="2" customFormat="1" ht="12.75">
      <c r="C752" s="89"/>
    </row>
    <row r="753" s="2" customFormat="1" ht="12.75">
      <c r="C753" s="89"/>
    </row>
    <row r="754" s="2" customFormat="1" ht="12.75">
      <c r="C754" s="89"/>
    </row>
    <row r="755" s="2" customFormat="1" ht="12.75">
      <c r="C755" s="89"/>
    </row>
    <row r="756" s="2" customFormat="1" ht="12.75">
      <c r="C756" s="89"/>
    </row>
    <row r="757" s="2" customFormat="1" ht="12.75">
      <c r="C757" s="89"/>
    </row>
    <row r="758" s="2" customFormat="1" ht="12.75">
      <c r="C758" s="89"/>
    </row>
    <row r="759" s="2" customFormat="1" ht="12.75">
      <c r="C759" s="89"/>
    </row>
    <row r="760" s="2" customFormat="1" ht="12.75">
      <c r="C760" s="89"/>
    </row>
    <row r="761" s="2" customFormat="1" ht="12.75">
      <c r="C761" s="89"/>
    </row>
    <row r="762" s="2" customFormat="1" ht="12.75">
      <c r="C762" s="89"/>
    </row>
    <row r="763" s="2" customFormat="1" ht="12.75">
      <c r="C763" s="89"/>
    </row>
    <row r="764" s="2" customFormat="1" ht="12.75">
      <c r="C764" s="89"/>
    </row>
    <row r="765" s="2" customFormat="1" ht="12.75">
      <c r="C765" s="89"/>
    </row>
    <row r="766" s="2" customFormat="1" ht="12.75">
      <c r="C766" s="89"/>
    </row>
    <row r="767" s="2" customFormat="1" ht="12.75">
      <c r="C767" s="89"/>
    </row>
    <row r="768" s="2" customFormat="1" ht="12.75">
      <c r="C768" s="89"/>
    </row>
    <row r="769" s="2" customFormat="1" ht="12.75">
      <c r="C769" s="89"/>
    </row>
    <row r="770" s="2" customFormat="1" ht="12.75">
      <c r="C770" s="89"/>
    </row>
    <row r="771" s="2" customFormat="1" ht="12.75">
      <c r="C771" s="89"/>
    </row>
    <row r="772" s="2" customFormat="1" ht="12.75">
      <c r="C772" s="89"/>
    </row>
    <row r="773" s="2" customFormat="1" ht="12.75">
      <c r="C773" s="89"/>
    </row>
    <row r="774" s="2" customFormat="1" ht="12.75">
      <c r="C774" s="89"/>
    </row>
    <row r="775" s="2" customFormat="1" ht="12.75">
      <c r="C775" s="89"/>
    </row>
    <row r="776" s="2" customFormat="1" ht="12.75">
      <c r="C776" s="89"/>
    </row>
    <row r="777" s="2" customFormat="1" ht="12.75">
      <c r="C777" s="89"/>
    </row>
    <row r="778" s="2" customFormat="1" ht="12.75">
      <c r="C778" s="89"/>
    </row>
    <row r="779" s="2" customFormat="1" ht="12.75">
      <c r="C779" s="89"/>
    </row>
    <row r="780" s="2" customFormat="1" ht="12.75">
      <c r="C780" s="89"/>
    </row>
    <row r="781" s="2" customFormat="1" ht="12.75">
      <c r="C781" s="89"/>
    </row>
    <row r="782" s="2" customFormat="1" ht="12.75">
      <c r="C782" s="89"/>
    </row>
    <row r="783" s="2" customFormat="1" ht="12.75">
      <c r="C783" s="89"/>
    </row>
    <row r="784" s="2" customFormat="1" ht="12.75">
      <c r="C784" s="89"/>
    </row>
    <row r="785" s="2" customFormat="1" ht="12.75">
      <c r="C785" s="89"/>
    </row>
    <row r="786" s="2" customFormat="1" ht="12.75">
      <c r="C786" s="89"/>
    </row>
    <row r="787" s="2" customFormat="1" ht="12.75">
      <c r="C787" s="89"/>
    </row>
    <row r="788" s="2" customFormat="1" ht="12.75">
      <c r="C788" s="89"/>
    </row>
    <row r="789" s="2" customFormat="1" ht="12.75">
      <c r="C789" s="89"/>
    </row>
    <row r="790" s="2" customFormat="1" ht="12.75">
      <c r="C790" s="89"/>
    </row>
    <row r="791" s="2" customFormat="1" ht="12.75">
      <c r="C791" s="89"/>
    </row>
    <row r="792" s="2" customFormat="1" ht="12.75">
      <c r="C792" s="89"/>
    </row>
    <row r="793" s="2" customFormat="1" ht="12.75">
      <c r="C793" s="89"/>
    </row>
    <row r="794" s="2" customFormat="1" ht="12.75">
      <c r="C794" s="89"/>
    </row>
    <row r="795" s="2" customFormat="1" ht="12.75">
      <c r="C795" s="89"/>
    </row>
    <row r="796" s="2" customFormat="1" ht="12.75">
      <c r="C796" s="89"/>
    </row>
    <row r="797" s="2" customFormat="1" ht="12.75">
      <c r="C797" s="89"/>
    </row>
    <row r="798" s="2" customFormat="1" ht="12.75">
      <c r="C798" s="89"/>
    </row>
    <row r="799" s="2" customFormat="1" ht="12.75">
      <c r="C799" s="89"/>
    </row>
    <row r="800" s="2" customFormat="1" ht="12.75">
      <c r="C800" s="89"/>
    </row>
    <row r="801" s="2" customFormat="1" ht="12.75">
      <c r="C801" s="89"/>
    </row>
    <row r="802" s="2" customFormat="1" ht="12.75">
      <c r="C802" s="89"/>
    </row>
    <row r="803" s="2" customFormat="1" ht="12.75">
      <c r="C803" s="89"/>
    </row>
    <row r="804" s="2" customFormat="1" ht="12.75">
      <c r="C804" s="89"/>
    </row>
    <row r="805" s="2" customFormat="1" ht="12.75">
      <c r="C805" s="89"/>
    </row>
    <row r="806" s="2" customFormat="1" ht="12.75">
      <c r="C806" s="89"/>
    </row>
    <row r="807" s="2" customFormat="1" ht="12.75">
      <c r="C807" s="89"/>
    </row>
    <row r="808" s="2" customFormat="1" ht="12.75">
      <c r="C808" s="89"/>
    </row>
    <row r="809" s="2" customFormat="1" ht="12.75">
      <c r="C809" s="89"/>
    </row>
    <row r="810" s="2" customFormat="1" ht="12.75">
      <c r="C810" s="89"/>
    </row>
    <row r="811" s="2" customFormat="1" ht="12.75">
      <c r="C811" s="89"/>
    </row>
    <row r="812" s="2" customFormat="1" ht="12.75">
      <c r="C812" s="89"/>
    </row>
    <row r="813" s="2" customFormat="1" ht="12.75">
      <c r="C813" s="89"/>
    </row>
    <row r="814" s="2" customFormat="1" ht="12.75">
      <c r="C814" s="89"/>
    </row>
    <row r="815" s="2" customFormat="1" ht="12.75">
      <c r="C815" s="89"/>
    </row>
    <row r="816" s="2" customFormat="1" ht="12.75">
      <c r="C816" s="89"/>
    </row>
    <row r="817" s="2" customFormat="1" ht="12.75">
      <c r="C817" s="89"/>
    </row>
    <row r="818" s="2" customFormat="1" ht="12.75">
      <c r="C818" s="89"/>
    </row>
    <row r="819" s="2" customFormat="1" ht="12.75">
      <c r="C819" s="89"/>
    </row>
    <row r="820" s="2" customFormat="1" ht="12.75">
      <c r="C820" s="89"/>
    </row>
    <row r="821" s="2" customFormat="1" ht="12.75">
      <c r="C821" s="89"/>
    </row>
    <row r="822" s="2" customFormat="1" ht="12.75">
      <c r="C822" s="89"/>
    </row>
    <row r="823" s="2" customFormat="1" ht="12.75">
      <c r="C823" s="89"/>
    </row>
    <row r="824" s="2" customFormat="1" ht="12.75">
      <c r="C824" s="89"/>
    </row>
    <row r="825" s="2" customFormat="1" ht="12.75">
      <c r="C825" s="89"/>
    </row>
    <row r="826" s="2" customFormat="1" ht="12.75">
      <c r="C826" s="89"/>
    </row>
    <row r="827" s="2" customFormat="1" ht="12.75">
      <c r="C827" s="89"/>
    </row>
    <row r="828" s="2" customFormat="1" ht="12.75">
      <c r="C828" s="89"/>
    </row>
    <row r="829" s="2" customFormat="1" ht="12.75">
      <c r="C829" s="89"/>
    </row>
    <row r="830" s="2" customFormat="1" ht="12.75">
      <c r="C830" s="89"/>
    </row>
    <row r="831" s="2" customFormat="1" ht="12.75">
      <c r="C831" s="89"/>
    </row>
    <row r="832" s="2" customFormat="1" ht="12.75">
      <c r="C832" s="89"/>
    </row>
    <row r="833" s="2" customFormat="1" ht="12.75">
      <c r="C833" s="89"/>
    </row>
    <row r="834" s="2" customFormat="1" ht="12.75">
      <c r="C834" s="89"/>
    </row>
    <row r="835" s="2" customFormat="1" ht="12.75">
      <c r="C835" s="89"/>
    </row>
    <row r="836" s="2" customFormat="1" ht="12.75">
      <c r="C836" s="89"/>
    </row>
    <row r="837" s="2" customFormat="1" ht="12.75">
      <c r="C837" s="89"/>
    </row>
    <row r="838" s="2" customFormat="1" ht="12.75">
      <c r="C838" s="89"/>
    </row>
    <row r="839" s="2" customFormat="1" ht="12.75">
      <c r="C839" s="89"/>
    </row>
    <row r="840" s="2" customFormat="1" ht="12.75">
      <c r="C840" s="89"/>
    </row>
    <row r="841" s="2" customFormat="1" ht="12.75">
      <c r="C841" s="89"/>
    </row>
    <row r="842" s="2" customFormat="1" ht="12.75">
      <c r="C842" s="89"/>
    </row>
    <row r="843" s="2" customFormat="1" ht="12.75">
      <c r="C843" s="89"/>
    </row>
    <row r="844" s="2" customFormat="1" ht="12.75">
      <c r="C844" s="89"/>
    </row>
    <row r="845" s="2" customFormat="1" ht="12.75">
      <c r="C845" s="89"/>
    </row>
    <row r="846" s="2" customFormat="1" ht="12.75">
      <c r="C846" s="89"/>
    </row>
    <row r="847" s="2" customFormat="1" ht="12.75">
      <c r="C847" s="89"/>
    </row>
    <row r="848" s="2" customFormat="1" ht="12.75">
      <c r="C848" s="89"/>
    </row>
    <row r="849" s="2" customFormat="1" ht="12.75">
      <c r="C849" s="89"/>
    </row>
    <row r="850" s="2" customFormat="1" ht="12.75">
      <c r="C850" s="89"/>
    </row>
    <row r="851" s="2" customFormat="1" ht="12.75">
      <c r="C851" s="89"/>
    </row>
    <row r="852" s="2" customFormat="1" ht="12.75">
      <c r="C852" s="89"/>
    </row>
    <row r="853" s="2" customFormat="1" ht="12.75">
      <c r="C853" s="89"/>
    </row>
    <row r="854" s="2" customFormat="1" ht="12.75">
      <c r="C854" s="89"/>
    </row>
    <row r="855" s="2" customFormat="1" ht="12.75">
      <c r="C855" s="89"/>
    </row>
    <row r="856" s="2" customFormat="1" ht="12.75">
      <c r="C856" s="89"/>
    </row>
    <row r="857" s="2" customFormat="1" ht="12.75">
      <c r="C857" s="89"/>
    </row>
    <row r="858" s="2" customFormat="1" ht="12.75">
      <c r="C858" s="89"/>
    </row>
    <row r="859" s="2" customFormat="1" ht="12.75">
      <c r="C859" s="89"/>
    </row>
    <row r="860" s="2" customFormat="1" ht="12.75">
      <c r="C860" s="89"/>
    </row>
    <row r="861" s="2" customFormat="1" ht="12.75">
      <c r="C861" s="89"/>
    </row>
    <row r="862" s="2" customFormat="1" ht="12.75">
      <c r="C862" s="89"/>
    </row>
    <row r="863" s="2" customFormat="1" ht="12.75">
      <c r="C863" s="89"/>
    </row>
    <row r="864" s="2" customFormat="1" ht="12.75">
      <c r="C864" s="89"/>
    </row>
    <row r="865" s="2" customFormat="1" ht="12.75">
      <c r="C865" s="89"/>
    </row>
    <row r="866" s="2" customFormat="1" ht="12.75">
      <c r="C866" s="89"/>
    </row>
    <row r="867" s="2" customFormat="1" ht="12.75">
      <c r="C867" s="89"/>
    </row>
    <row r="868" s="2" customFormat="1" ht="12.75">
      <c r="C868" s="89"/>
    </row>
    <row r="869" s="2" customFormat="1" ht="12.75">
      <c r="C869" s="89"/>
    </row>
    <row r="870" s="2" customFormat="1" ht="12.75">
      <c r="C870" s="89"/>
    </row>
    <row r="871" s="2" customFormat="1" ht="12.75">
      <c r="C871" s="89"/>
    </row>
    <row r="872" s="2" customFormat="1" ht="12.75">
      <c r="C872" s="89"/>
    </row>
    <row r="873" s="2" customFormat="1" ht="12.75">
      <c r="C873" s="89"/>
    </row>
    <row r="874" s="2" customFormat="1" ht="12.75">
      <c r="C874" s="89"/>
    </row>
    <row r="875" s="2" customFormat="1" ht="12.75">
      <c r="C875" s="89"/>
    </row>
    <row r="876" s="2" customFormat="1" ht="12.75">
      <c r="C876" s="89"/>
    </row>
    <row r="877" s="2" customFormat="1" ht="12.75">
      <c r="C877" s="89"/>
    </row>
    <row r="878" s="2" customFormat="1" ht="12.75">
      <c r="C878" s="89"/>
    </row>
    <row r="879" s="2" customFormat="1" ht="12.75">
      <c r="C879" s="89"/>
    </row>
    <row r="880" s="2" customFormat="1" ht="12.75">
      <c r="C880" s="89"/>
    </row>
    <row r="881" s="2" customFormat="1" ht="12.75">
      <c r="C881" s="89"/>
    </row>
    <row r="882" s="2" customFormat="1" ht="12.75">
      <c r="C882" s="89"/>
    </row>
    <row r="883" s="2" customFormat="1" ht="12.75">
      <c r="C883" s="89"/>
    </row>
    <row r="884" s="2" customFormat="1" ht="12.75">
      <c r="C884" s="89"/>
    </row>
    <row r="885" s="2" customFormat="1" ht="12.75">
      <c r="C885" s="89"/>
    </row>
    <row r="886" s="2" customFormat="1" ht="12.75">
      <c r="C886" s="89"/>
    </row>
    <row r="887" s="2" customFormat="1" ht="12.75">
      <c r="C887" s="89"/>
    </row>
    <row r="888" s="2" customFormat="1" ht="12.75">
      <c r="C888" s="89"/>
    </row>
    <row r="889" s="2" customFormat="1" ht="12.75">
      <c r="C889" s="89"/>
    </row>
    <row r="890" s="2" customFormat="1" ht="12.75">
      <c r="C890" s="89"/>
    </row>
    <row r="891" s="2" customFormat="1" ht="12.75">
      <c r="C891" s="89"/>
    </row>
    <row r="892" s="2" customFormat="1" ht="12.75">
      <c r="C892" s="89"/>
    </row>
    <row r="893" s="2" customFormat="1" ht="12.75">
      <c r="C893" s="89"/>
    </row>
    <row r="894" s="2" customFormat="1" ht="12.75">
      <c r="C894" s="89"/>
    </row>
    <row r="895" s="2" customFormat="1" ht="12.75">
      <c r="C895" s="89"/>
    </row>
    <row r="896" s="2" customFormat="1" ht="12.75">
      <c r="C896" s="89"/>
    </row>
    <row r="897" s="2" customFormat="1" ht="12.75">
      <c r="C897" s="89"/>
    </row>
    <row r="898" s="2" customFormat="1" ht="12.75">
      <c r="C898" s="89"/>
    </row>
    <row r="899" s="2" customFormat="1" ht="12.75">
      <c r="C899" s="89"/>
    </row>
    <row r="900" s="2" customFormat="1" ht="12.75">
      <c r="C900" s="89"/>
    </row>
    <row r="901" s="2" customFormat="1" ht="12.75">
      <c r="C901" s="89"/>
    </row>
    <row r="902" s="2" customFormat="1" ht="12.75">
      <c r="C902" s="89"/>
    </row>
    <row r="903" s="2" customFormat="1" ht="12.75">
      <c r="C903" s="89"/>
    </row>
    <row r="904" s="2" customFormat="1" ht="12.75">
      <c r="C904" s="89"/>
    </row>
    <row r="905" s="2" customFormat="1" ht="12.75">
      <c r="C905" s="89"/>
    </row>
    <row r="906" s="2" customFormat="1" ht="12.75">
      <c r="C906" s="89"/>
    </row>
    <row r="907" s="2" customFormat="1" ht="12.75">
      <c r="C907" s="89"/>
    </row>
    <row r="908" s="2" customFormat="1" ht="12.75">
      <c r="C908" s="89"/>
    </row>
    <row r="909" s="2" customFormat="1" ht="12.75">
      <c r="C909" s="89"/>
    </row>
    <row r="910" s="2" customFormat="1" ht="12.75">
      <c r="C910" s="89"/>
    </row>
    <row r="911" s="2" customFormat="1" ht="12.75">
      <c r="C911" s="89"/>
    </row>
    <row r="912" s="2" customFormat="1" ht="12.75">
      <c r="C912" s="89"/>
    </row>
    <row r="913" s="2" customFormat="1" ht="12.75">
      <c r="C913" s="89"/>
    </row>
    <row r="914" s="2" customFormat="1" ht="12.75">
      <c r="C914" s="89"/>
    </row>
    <row r="915" s="2" customFormat="1" ht="12.75">
      <c r="C915" s="89"/>
    </row>
    <row r="916" s="2" customFormat="1" ht="12.75">
      <c r="C916" s="89"/>
    </row>
    <row r="917" s="2" customFormat="1" ht="12.75">
      <c r="C917" s="89"/>
    </row>
    <row r="918" s="2" customFormat="1" ht="12.75">
      <c r="C918" s="89"/>
    </row>
    <row r="919" s="2" customFormat="1" ht="12.75">
      <c r="C919" s="89"/>
    </row>
    <row r="920" s="2" customFormat="1" ht="12.75">
      <c r="C920" s="89"/>
    </row>
    <row r="921" s="2" customFormat="1" ht="12.75">
      <c r="C921" s="89"/>
    </row>
    <row r="922" s="2" customFormat="1" ht="12.75">
      <c r="C922" s="89"/>
    </row>
    <row r="923" s="2" customFormat="1" ht="12.75">
      <c r="C923" s="89"/>
    </row>
    <row r="924" s="2" customFormat="1" ht="12.75">
      <c r="C924" s="89"/>
    </row>
    <row r="925" s="2" customFormat="1" ht="12.75">
      <c r="C925" s="89"/>
    </row>
    <row r="926" s="2" customFormat="1" ht="12.75">
      <c r="C926" s="89"/>
    </row>
    <row r="927" s="2" customFormat="1" ht="12.75">
      <c r="C927" s="89"/>
    </row>
    <row r="928" s="2" customFormat="1" ht="12.75">
      <c r="C928" s="89"/>
    </row>
    <row r="929" s="2" customFormat="1" ht="12.75">
      <c r="C929" s="89"/>
    </row>
    <row r="930" s="2" customFormat="1" ht="12.75">
      <c r="C930" s="89"/>
    </row>
    <row r="931" s="2" customFormat="1" ht="12.75">
      <c r="C931" s="89"/>
    </row>
    <row r="932" s="2" customFormat="1" ht="12.75">
      <c r="C932" s="89"/>
    </row>
    <row r="933" s="2" customFormat="1" ht="12.75">
      <c r="C933" s="89"/>
    </row>
    <row r="934" s="2" customFormat="1" ht="12.75">
      <c r="C934" s="89"/>
    </row>
    <row r="935" s="2" customFormat="1" ht="12.75">
      <c r="C935" s="89"/>
    </row>
    <row r="936" s="2" customFormat="1" ht="12.75">
      <c r="C936" s="89"/>
    </row>
    <row r="937" s="2" customFormat="1" ht="12.75">
      <c r="C937" s="89"/>
    </row>
    <row r="938" s="2" customFormat="1" ht="12.75">
      <c r="C938" s="89"/>
    </row>
    <row r="939" s="2" customFormat="1" ht="12.75">
      <c r="C939" s="89"/>
    </row>
    <row r="940" s="2" customFormat="1" ht="12.75">
      <c r="C940" s="89"/>
    </row>
    <row r="941" s="2" customFormat="1" ht="12.75">
      <c r="C941" s="89"/>
    </row>
    <row r="942" s="2" customFormat="1" ht="12.75">
      <c r="C942" s="89"/>
    </row>
    <row r="943" s="2" customFormat="1" ht="12.75">
      <c r="C943" s="89"/>
    </row>
    <row r="944" s="2" customFormat="1" ht="12.75">
      <c r="C944" s="89"/>
    </row>
    <row r="945" s="2" customFormat="1" ht="12.75">
      <c r="C945" s="89"/>
    </row>
    <row r="946" s="2" customFormat="1" ht="12.75">
      <c r="C946" s="89"/>
    </row>
    <row r="947" s="2" customFormat="1" ht="12.75">
      <c r="C947" s="89"/>
    </row>
    <row r="948" s="2" customFormat="1" ht="12.75">
      <c r="C948" s="89"/>
    </row>
    <row r="949" s="2" customFormat="1" ht="12.75">
      <c r="C949" s="89"/>
    </row>
    <row r="950" s="2" customFormat="1" ht="12.75">
      <c r="C950" s="89"/>
    </row>
    <row r="951" s="2" customFormat="1" ht="12.75">
      <c r="C951" s="89"/>
    </row>
    <row r="952" s="2" customFormat="1" ht="12.75">
      <c r="C952" s="89"/>
    </row>
    <row r="953" s="2" customFormat="1" ht="12.75">
      <c r="C953" s="89"/>
    </row>
    <row r="954" s="2" customFormat="1" ht="12.75">
      <c r="C954" s="89"/>
    </row>
    <row r="955" s="2" customFormat="1" ht="12.75">
      <c r="C955" s="89"/>
    </row>
    <row r="956" s="2" customFormat="1" ht="12.75">
      <c r="C956" s="89"/>
    </row>
    <row r="957" s="2" customFormat="1" ht="12.75">
      <c r="C957" s="89"/>
    </row>
    <row r="958" s="2" customFormat="1" ht="12.75">
      <c r="C958" s="89"/>
    </row>
    <row r="959" s="2" customFormat="1" ht="12.75">
      <c r="C959" s="89"/>
    </row>
    <row r="960" s="2" customFormat="1" ht="12.75">
      <c r="C960" s="89"/>
    </row>
    <row r="961" s="2" customFormat="1" ht="12.75">
      <c r="C961" s="89"/>
    </row>
    <row r="962" s="2" customFormat="1" ht="12.75">
      <c r="C962" s="89"/>
    </row>
    <row r="963" s="2" customFormat="1" ht="12.75">
      <c r="C963" s="89"/>
    </row>
    <row r="964" s="2" customFormat="1" ht="12.75">
      <c r="C964" s="89"/>
    </row>
    <row r="965" s="2" customFormat="1" ht="12.75">
      <c r="C965" s="89"/>
    </row>
    <row r="966" s="2" customFormat="1" ht="12.75">
      <c r="C966" s="89"/>
    </row>
    <row r="967" s="2" customFormat="1" ht="12.75">
      <c r="C967" s="89"/>
    </row>
    <row r="968" s="2" customFormat="1" ht="12.75">
      <c r="C968" s="89"/>
    </row>
    <row r="969" s="2" customFormat="1" ht="12.75">
      <c r="C969" s="89"/>
    </row>
    <row r="970" s="2" customFormat="1" ht="12.75">
      <c r="C970" s="89"/>
    </row>
    <row r="971" s="2" customFormat="1" ht="12.75">
      <c r="C971" s="89"/>
    </row>
    <row r="972" s="2" customFormat="1" ht="12.75">
      <c r="C972" s="89"/>
    </row>
    <row r="973" s="2" customFormat="1" ht="12.75">
      <c r="C973" s="89"/>
    </row>
    <row r="974" s="2" customFormat="1" ht="12.75">
      <c r="C974" s="89"/>
    </row>
    <row r="975" s="2" customFormat="1" ht="12.75">
      <c r="C975" s="89"/>
    </row>
    <row r="976" s="2" customFormat="1" ht="12.75">
      <c r="C976" s="89"/>
    </row>
    <row r="977" s="2" customFormat="1" ht="12.75">
      <c r="C977" s="89"/>
    </row>
    <row r="978" s="2" customFormat="1" ht="12.75">
      <c r="C978" s="89"/>
    </row>
    <row r="979" s="2" customFormat="1" ht="12.75">
      <c r="C979" s="89"/>
    </row>
    <row r="980" s="2" customFormat="1" ht="12.75">
      <c r="C980" s="89"/>
    </row>
    <row r="981" s="2" customFormat="1" ht="12.75">
      <c r="C981" s="89"/>
    </row>
    <row r="982" s="2" customFormat="1" ht="12.75">
      <c r="C982" s="89"/>
    </row>
    <row r="983" s="2" customFormat="1" ht="12.75">
      <c r="C983" s="89"/>
    </row>
    <row r="984" s="2" customFormat="1" ht="12.75">
      <c r="C984" s="89"/>
    </row>
    <row r="985" s="2" customFormat="1" ht="12.75">
      <c r="C985" s="89"/>
    </row>
    <row r="986" s="2" customFormat="1" ht="12.75">
      <c r="C986" s="89"/>
    </row>
    <row r="987" s="2" customFormat="1" ht="12.75">
      <c r="C987" s="89"/>
    </row>
    <row r="988" s="2" customFormat="1" ht="12.75">
      <c r="C988" s="89"/>
    </row>
    <row r="989" s="2" customFormat="1" ht="12.75">
      <c r="C989" s="89"/>
    </row>
    <row r="990" s="2" customFormat="1" ht="12.75">
      <c r="C990" s="89"/>
    </row>
    <row r="991" s="2" customFormat="1" ht="12.75">
      <c r="C991" s="89"/>
    </row>
    <row r="992" s="2" customFormat="1" ht="12.75">
      <c r="C992" s="89"/>
    </row>
    <row r="993" s="2" customFormat="1" ht="12.75">
      <c r="C993" s="89"/>
    </row>
    <row r="994" s="2" customFormat="1" ht="12.75">
      <c r="C994" s="89"/>
    </row>
    <row r="995" s="2" customFormat="1" ht="12.75">
      <c r="C995" s="89"/>
    </row>
    <row r="996" s="2" customFormat="1" ht="12.75">
      <c r="C996" s="89"/>
    </row>
    <row r="997" s="2" customFormat="1" ht="12.75">
      <c r="C997" s="89"/>
    </row>
    <row r="998" s="2" customFormat="1" ht="12.75">
      <c r="C998" s="89"/>
    </row>
    <row r="999" s="2" customFormat="1" ht="12.75">
      <c r="C999" s="89"/>
    </row>
    <row r="1000" s="2" customFormat="1" ht="12.75">
      <c r="C1000" s="89"/>
    </row>
    <row r="1001" s="2" customFormat="1" ht="12.75">
      <c r="C1001" s="89"/>
    </row>
    <row r="1002" s="2" customFormat="1" ht="12.75">
      <c r="C1002" s="89"/>
    </row>
    <row r="1003" s="2" customFormat="1" ht="12.75">
      <c r="C1003" s="89"/>
    </row>
    <row r="1004" s="2" customFormat="1" ht="12.75">
      <c r="C1004" s="89"/>
    </row>
    <row r="1005" s="2" customFormat="1" ht="12.75">
      <c r="C1005" s="89"/>
    </row>
    <row r="1006" s="2" customFormat="1" ht="12.75">
      <c r="C1006" s="89"/>
    </row>
    <row r="1007" s="2" customFormat="1" ht="12.75">
      <c r="C1007" s="89"/>
    </row>
    <row r="1008" s="2" customFormat="1" ht="12.75">
      <c r="C1008" s="89"/>
    </row>
    <row r="1009" s="2" customFormat="1" ht="12.75">
      <c r="C1009" s="89"/>
    </row>
    <row r="1010" s="2" customFormat="1" ht="12.75">
      <c r="C1010" s="89"/>
    </row>
    <row r="1011" s="2" customFormat="1" ht="12.75">
      <c r="C1011" s="89"/>
    </row>
    <row r="1012" s="2" customFormat="1" ht="12.75">
      <c r="C1012" s="89"/>
    </row>
    <row r="1013" s="2" customFormat="1" ht="12.75">
      <c r="C1013" s="89"/>
    </row>
    <row r="1014" s="2" customFormat="1" ht="12.75">
      <c r="C1014" s="89"/>
    </row>
    <row r="1015" s="2" customFormat="1" ht="12.75">
      <c r="C1015" s="89"/>
    </row>
    <row r="1016" s="2" customFormat="1" ht="12.75">
      <c r="C1016" s="89"/>
    </row>
    <row r="1017" s="2" customFormat="1" ht="12.75">
      <c r="C1017" s="89"/>
    </row>
    <row r="1018" s="2" customFormat="1" ht="12.75">
      <c r="C1018" s="89"/>
    </row>
    <row r="1019" s="2" customFormat="1" ht="12.75">
      <c r="C1019" s="89"/>
    </row>
    <row r="1020" s="2" customFormat="1" ht="12.75">
      <c r="C1020" s="89"/>
    </row>
    <row r="1021" s="2" customFormat="1" ht="12.75">
      <c r="C1021" s="89"/>
    </row>
    <row r="1022" s="2" customFormat="1" ht="12.75">
      <c r="C1022" s="89"/>
    </row>
    <row r="1023" s="2" customFormat="1" ht="12.75">
      <c r="C1023" s="89"/>
    </row>
    <row r="1024" s="2" customFormat="1" ht="12.75">
      <c r="C1024" s="89"/>
    </row>
    <row r="1025" s="2" customFormat="1" ht="12.75">
      <c r="C1025" s="89"/>
    </row>
    <row r="1026" s="2" customFormat="1" ht="12.75">
      <c r="C1026" s="89"/>
    </row>
    <row r="1027" s="2" customFormat="1" ht="12.75">
      <c r="C1027" s="89"/>
    </row>
    <row r="1028" s="2" customFormat="1" ht="12.75">
      <c r="C1028" s="89"/>
    </row>
    <row r="1029" s="2" customFormat="1" ht="12.75">
      <c r="C1029" s="89"/>
    </row>
    <row r="1030" s="2" customFormat="1" ht="12.75">
      <c r="C1030" s="89"/>
    </row>
    <row r="1031" s="2" customFormat="1" ht="12.75">
      <c r="C1031" s="89"/>
    </row>
    <row r="1032" s="2" customFormat="1" ht="12.75">
      <c r="C1032" s="89"/>
    </row>
    <row r="1033" s="2" customFormat="1" ht="12.75">
      <c r="C1033" s="89"/>
    </row>
    <row r="1034" s="2" customFormat="1" ht="12.75">
      <c r="C1034" s="89"/>
    </row>
    <row r="1035" s="2" customFormat="1" ht="12.75">
      <c r="C1035" s="89"/>
    </row>
    <row r="1036" s="2" customFormat="1" ht="12.75">
      <c r="C1036" s="89"/>
    </row>
    <row r="1037" s="2" customFormat="1" ht="12.75">
      <c r="C1037" s="89"/>
    </row>
    <row r="1038" s="2" customFormat="1" ht="12.75">
      <c r="C1038" s="89"/>
    </row>
    <row r="1039" s="2" customFormat="1" ht="12.75">
      <c r="C1039" s="89"/>
    </row>
  </sheetData>
  <mergeCells count="4">
    <mergeCell ref="B9:B10"/>
    <mergeCell ref="C9:C10"/>
    <mergeCell ref="E9:E10"/>
    <mergeCell ref="F9:Q9"/>
  </mergeCells>
  <printOptions/>
  <pageMargins left="1.67" right="0.2" top="0.54" bottom="0.34" header="0.5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70"/>
  <sheetViews>
    <sheetView workbookViewId="0" topLeftCell="A1">
      <selection activeCell="C13" sqref="C13:C62"/>
    </sheetView>
  </sheetViews>
  <sheetFormatPr defaultColWidth="9.00390625" defaultRowHeight="12.75"/>
  <cols>
    <col min="1" max="1" width="6.75390625" style="0" customWidth="1"/>
    <col min="2" max="2" width="31.375" style="0" customWidth="1"/>
    <col min="3" max="5" width="7.625" style="0" customWidth="1"/>
    <col min="6" max="6" width="7.625" style="2" customWidth="1"/>
    <col min="7" max="17" width="7.625" style="0" customWidth="1"/>
  </cols>
  <sheetData>
    <row r="4" spans="2:17" ht="12.75">
      <c r="B4" s="6"/>
      <c r="C4" s="7"/>
      <c r="D4" s="7"/>
      <c r="E4" s="8"/>
      <c r="F4" s="8"/>
      <c r="G4" s="7"/>
      <c r="H4" s="7"/>
      <c r="I4" s="7"/>
      <c r="J4" s="7"/>
      <c r="K4" s="7"/>
      <c r="L4" s="16" t="s">
        <v>40</v>
      </c>
      <c r="M4" s="16"/>
      <c r="N4" s="16"/>
      <c r="O4" s="9"/>
      <c r="P4" s="6"/>
      <c r="Q4" s="6"/>
    </row>
    <row r="5" spans="2:17" ht="12.75">
      <c r="B5" s="6"/>
      <c r="C5" s="7"/>
      <c r="D5" s="7"/>
      <c r="E5" s="8"/>
      <c r="F5" s="8"/>
      <c r="G5" s="7"/>
      <c r="H5" s="7"/>
      <c r="I5" s="7"/>
      <c r="J5" s="7"/>
      <c r="K5" s="10"/>
      <c r="L5" s="16" t="s">
        <v>20</v>
      </c>
      <c r="M5" s="16"/>
      <c r="N5" s="16"/>
      <c r="O5" s="9"/>
      <c r="P5" s="6"/>
      <c r="Q5" s="6"/>
    </row>
    <row r="6" spans="2:17" ht="12.75">
      <c r="B6" s="6"/>
      <c r="C6" s="7"/>
      <c r="D6" s="7"/>
      <c r="E6" s="8"/>
      <c r="F6" s="73"/>
      <c r="G6" s="7"/>
      <c r="H6" s="10"/>
      <c r="I6" s="7"/>
      <c r="J6" s="7"/>
      <c r="K6" s="7"/>
      <c r="L6" s="16" t="s">
        <v>21</v>
      </c>
      <c r="M6" s="16"/>
      <c r="N6" s="16"/>
      <c r="O6" s="9"/>
      <c r="P6" s="6"/>
      <c r="Q6" s="6"/>
    </row>
    <row r="7" spans="2:17" s="2" customFormat="1" ht="12.75">
      <c r="B7" s="14"/>
      <c r="C7" s="8"/>
      <c r="D7" s="8"/>
      <c r="E7" s="8"/>
      <c r="F7" s="8"/>
      <c r="G7" s="8"/>
      <c r="H7" s="8"/>
      <c r="I7" s="8"/>
      <c r="J7" s="8"/>
      <c r="K7" s="8"/>
      <c r="L7" s="23" t="s">
        <v>54</v>
      </c>
      <c r="M7" s="23"/>
      <c r="N7" s="23"/>
      <c r="O7" s="23"/>
      <c r="P7" s="14"/>
      <c r="Q7" s="14"/>
    </row>
    <row r="8" spans="2:17" s="2" customFormat="1" ht="12.75"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s="2" customFormat="1" ht="15">
      <c r="B9" s="25"/>
      <c r="C9" s="26" t="s">
        <v>55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14"/>
      <c r="Q9" s="14"/>
    </row>
    <row r="10" spans="2:17" s="2" customFormat="1" ht="13.5" thickBot="1">
      <c r="B10" s="28"/>
      <c r="C10" s="8"/>
      <c r="D10" s="8" t="s">
        <v>77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2" customFormat="1" ht="25.5" customHeight="1">
      <c r="A11" s="75" t="s">
        <v>130</v>
      </c>
      <c r="B11" s="108" t="s">
        <v>0</v>
      </c>
      <c r="C11" s="120" t="s">
        <v>35</v>
      </c>
      <c r="D11" s="69" t="s">
        <v>51</v>
      </c>
      <c r="E11" s="108" t="s">
        <v>52</v>
      </c>
      <c r="F11" s="110" t="s">
        <v>131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s="2" customFormat="1" ht="26.25" thickBot="1">
      <c r="A12" s="76"/>
      <c r="B12" s="109"/>
      <c r="C12" s="121"/>
      <c r="D12" s="70" t="s">
        <v>74</v>
      </c>
      <c r="E12" s="109"/>
      <c r="F12" s="71" t="s">
        <v>1</v>
      </c>
      <c r="G12" s="71" t="s">
        <v>2</v>
      </c>
      <c r="H12" s="71" t="s">
        <v>3</v>
      </c>
      <c r="I12" s="71" t="s">
        <v>4</v>
      </c>
      <c r="J12" s="71" t="s">
        <v>5</v>
      </c>
      <c r="K12" s="71" t="s">
        <v>6</v>
      </c>
      <c r="L12" s="71" t="s">
        <v>7</v>
      </c>
      <c r="M12" s="71" t="s">
        <v>8</v>
      </c>
      <c r="N12" s="71" t="s">
        <v>9</v>
      </c>
      <c r="O12" s="71" t="s">
        <v>10</v>
      </c>
      <c r="P12" s="71" t="s">
        <v>11</v>
      </c>
      <c r="Q12" s="72" t="s">
        <v>12</v>
      </c>
    </row>
    <row r="13" spans="1:19" s="2" customFormat="1" ht="12.75">
      <c r="A13" s="58">
        <v>1</v>
      </c>
      <c r="B13" s="74" t="s">
        <v>82</v>
      </c>
      <c r="C13" s="102"/>
      <c r="D13" s="33">
        <f>SUM(D15:D19)</f>
        <v>287.2</v>
      </c>
      <c r="E13" s="33">
        <f>SUM(E15:E21)</f>
        <v>260.40000000000003</v>
      </c>
      <c r="F13" s="33">
        <f>SUM(F15:F21)</f>
        <v>3.6</v>
      </c>
      <c r="G13" s="33">
        <f aca="true" t="shared" si="0" ref="G13:Q13">SUM(G15:G21)</f>
        <v>3.6</v>
      </c>
      <c r="H13" s="33">
        <f t="shared" si="0"/>
        <v>16.1</v>
      </c>
      <c r="I13" s="33">
        <f t="shared" si="0"/>
        <v>17.9</v>
      </c>
      <c r="J13" s="33">
        <f t="shared" si="0"/>
        <v>13.9</v>
      </c>
      <c r="K13" s="33">
        <f t="shared" si="0"/>
        <v>14.3</v>
      </c>
      <c r="L13" s="33">
        <f t="shared" si="0"/>
        <v>21.4</v>
      </c>
      <c r="M13" s="33">
        <f t="shared" si="0"/>
        <v>42.9</v>
      </c>
      <c r="N13" s="33">
        <f t="shared" si="0"/>
        <v>55.4</v>
      </c>
      <c r="O13" s="33">
        <f t="shared" si="0"/>
        <v>24.1</v>
      </c>
      <c r="P13" s="33">
        <f t="shared" si="0"/>
        <v>23</v>
      </c>
      <c r="Q13" s="33">
        <f t="shared" si="0"/>
        <v>24.2</v>
      </c>
      <c r="R13" s="18">
        <f aca="true" t="shared" si="1" ref="R13:R22">SUM(F13:Q13)</f>
        <v>260.40000000000003</v>
      </c>
      <c r="S13" s="18">
        <f>SUM(R15+R16+R17)</f>
        <v>260.40000000000003</v>
      </c>
    </row>
    <row r="14" spans="1:19" s="2" customFormat="1" ht="12.75">
      <c r="A14" s="59"/>
      <c r="B14" s="35" t="s">
        <v>83</v>
      </c>
      <c r="C14" s="10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8"/>
      <c r="S14" s="18"/>
    </row>
    <row r="15" spans="1:18" s="2" customFormat="1" ht="12.75">
      <c r="A15" s="60" t="s">
        <v>45</v>
      </c>
      <c r="B15" s="34" t="s">
        <v>48</v>
      </c>
      <c r="C15" s="101"/>
      <c r="D15" s="33">
        <v>287.2</v>
      </c>
      <c r="E15" s="32">
        <f aca="true" t="shared" si="2" ref="E15:E20">SUM(F15:Q15)</f>
        <v>260.40000000000003</v>
      </c>
      <c r="F15" s="32">
        <v>3.6</v>
      </c>
      <c r="G15" s="32">
        <v>3.6</v>
      </c>
      <c r="H15" s="32">
        <v>16.1</v>
      </c>
      <c r="I15" s="32">
        <v>17.9</v>
      </c>
      <c r="J15" s="32">
        <v>13.9</v>
      </c>
      <c r="K15" s="32">
        <v>14.3</v>
      </c>
      <c r="L15" s="32">
        <v>21.4</v>
      </c>
      <c r="M15" s="32">
        <v>42.9</v>
      </c>
      <c r="N15" s="32">
        <v>55.4</v>
      </c>
      <c r="O15" s="32">
        <v>24.1</v>
      </c>
      <c r="P15" s="32">
        <v>23</v>
      </c>
      <c r="Q15" s="32">
        <v>24.2</v>
      </c>
      <c r="R15" s="18">
        <f t="shared" si="1"/>
        <v>260.40000000000003</v>
      </c>
    </row>
    <row r="16" spans="1:18" s="2" customFormat="1" ht="12.75">
      <c r="A16" s="60" t="s">
        <v>46</v>
      </c>
      <c r="B16" s="35" t="s">
        <v>49</v>
      </c>
      <c r="C16" s="101"/>
      <c r="D16" s="33">
        <v>0</v>
      </c>
      <c r="E16" s="32">
        <f t="shared" si="2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18">
        <f t="shared" si="1"/>
        <v>0</v>
      </c>
    </row>
    <row r="17" spans="1:18" s="2" customFormat="1" ht="25.5">
      <c r="A17" s="60" t="s">
        <v>47</v>
      </c>
      <c r="B17" s="36" t="s">
        <v>133</v>
      </c>
      <c r="C17" s="101"/>
      <c r="D17" s="33">
        <v>0</v>
      </c>
      <c r="E17" s="32">
        <f t="shared" si="2"/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18">
        <f t="shared" si="1"/>
        <v>0</v>
      </c>
    </row>
    <row r="18" spans="1:18" s="2" customFormat="1" ht="12.75">
      <c r="A18" s="60" t="s">
        <v>78</v>
      </c>
      <c r="B18" s="36" t="s">
        <v>58</v>
      </c>
      <c r="C18" s="101"/>
      <c r="D18" s="33">
        <v>0</v>
      </c>
      <c r="E18" s="32">
        <f t="shared" si="2"/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18">
        <f t="shared" si="1"/>
        <v>0</v>
      </c>
    </row>
    <row r="19" spans="1:18" s="2" customFormat="1" ht="12.75">
      <c r="A19" s="60" t="s">
        <v>79</v>
      </c>
      <c r="B19" s="36" t="s">
        <v>57</v>
      </c>
      <c r="C19" s="101"/>
      <c r="D19" s="33">
        <v>0</v>
      </c>
      <c r="E19" s="32">
        <f t="shared" si="2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18">
        <f t="shared" si="1"/>
        <v>0</v>
      </c>
    </row>
    <row r="20" spans="1:18" s="2" customFormat="1" ht="12.75">
      <c r="A20" s="60" t="s">
        <v>80</v>
      </c>
      <c r="B20" s="38" t="s">
        <v>56</v>
      </c>
      <c r="C20" s="101"/>
      <c r="D20" s="32"/>
      <c r="E20" s="32">
        <f t="shared" si="2"/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18">
        <f>SUM(F20:Q20)</f>
        <v>0</v>
      </c>
    </row>
    <row r="21" spans="1:18" s="2" customFormat="1" ht="12.75">
      <c r="A21" s="60" t="s">
        <v>81</v>
      </c>
      <c r="B21" s="38" t="s">
        <v>59</v>
      </c>
      <c r="C21" s="101"/>
      <c r="D21" s="32"/>
      <c r="E21" s="32">
        <f>SUM(F21:Q21)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18"/>
    </row>
    <row r="22" spans="1:20" s="2" customFormat="1" ht="12.75">
      <c r="A22" s="60" t="s">
        <v>94</v>
      </c>
      <c r="B22" s="30" t="s">
        <v>132</v>
      </c>
      <c r="C22" s="103"/>
      <c r="D22" s="32">
        <f>SUM(D24+D25+D26+D29+D30+D34+D35+D39+D40+D50)</f>
        <v>287.09999999999997</v>
      </c>
      <c r="E22" s="32">
        <f>SUM(E24+E25+E26+E29+E30+E34+E35+E39+E40+E50)</f>
        <v>260.1</v>
      </c>
      <c r="F22" s="32">
        <f aca="true" t="shared" si="3" ref="F22:Q22">SUM(F24+F25+F26+F29+F30+F34+F35+F39+F40+F50)</f>
        <v>11.6</v>
      </c>
      <c r="G22" s="32">
        <f t="shared" si="3"/>
        <v>11.8</v>
      </c>
      <c r="H22" s="32">
        <f t="shared" si="3"/>
        <v>18.4</v>
      </c>
      <c r="I22" s="32">
        <f t="shared" si="3"/>
        <v>19.5</v>
      </c>
      <c r="J22" s="32">
        <f t="shared" si="3"/>
        <v>17.099999999999998</v>
      </c>
      <c r="K22" s="32">
        <f t="shared" si="3"/>
        <v>17.2</v>
      </c>
      <c r="L22" s="32">
        <f t="shared" si="3"/>
        <v>20.8</v>
      </c>
      <c r="M22" s="32">
        <f t="shared" si="3"/>
        <v>34.9</v>
      </c>
      <c r="N22" s="32">
        <f t="shared" si="3"/>
        <v>41.10000000000001</v>
      </c>
      <c r="O22" s="32">
        <f t="shared" si="3"/>
        <v>22.900000000000002</v>
      </c>
      <c r="P22" s="32">
        <f t="shared" si="3"/>
        <v>21.799999999999997</v>
      </c>
      <c r="Q22" s="32">
        <f t="shared" si="3"/>
        <v>23</v>
      </c>
      <c r="R22" s="18">
        <f t="shared" si="1"/>
        <v>260.09999999999997</v>
      </c>
      <c r="S22" s="18">
        <f>SUM(R24+R25+R26+R29+R30+R34+R35+R39+R40+R50)</f>
        <v>260.1</v>
      </c>
      <c r="T22" s="18">
        <f>SUM(R50+R40+R39+R35+R34+R30+R29+R26+R25+R24)</f>
        <v>260.1</v>
      </c>
    </row>
    <row r="23" spans="1:17" s="2" customFormat="1" ht="12.75">
      <c r="A23" s="60"/>
      <c r="B23" s="35" t="s">
        <v>83</v>
      </c>
      <c r="C23" s="103"/>
      <c r="D23" s="32"/>
      <c r="E23" s="32"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8" s="2" customFormat="1" ht="12.75">
      <c r="A24" s="60" t="s">
        <v>95</v>
      </c>
      <c r="B24" s="35" t="s">
        <v>88</v>
      </c>
      <c r="C24" s="101"/>
      <c r="D24" s="32">
        <v>46.8</v>
      </c>
      <c r="E24" s="32">
        <f>SUM(F24:Q24)</f>
        <v>52.39999999999999</v>
      </c>
      <c r="F24" s="32">
        <v>4.4</v>
      </c>
      <c r="G24" s="32">
        <v>4.4</v>
      </c>
      <c r="H24" s="32">
        <v>4.4</v>
      </c>
      <c r="I24" s="32">
        <v>4.4</v>
      </c>
      <c r="J24" s="32">
        <v>4.4</v>
      </c>
      <c r="K24" s="32">
        <v>4.2</v>
      </c>
      <c r="L24" s="32">
        <v>4.2</v>
      </c>
      <c r="M24" s="32">
        <v>4.4</v>
      </c>
      <c r="N24" s="32">
        <v>4.4</v>
      </c>
      <c r="O24" s="32">
        <v>4.4</v>
      </c>
      <c r="P24" s="32">
        <v>4.4</v>
      </c>
      <c r="Q24" s="32">
        <v>4.4</v>
      </c>
      <c r="R24" s="18">
        <f>SUM(F24:Q24)</f>
        <v>52.39999999999999</v>
      </c>
    </row>
    <row r="25" spans="1:18" s="2" customFormat="1" ht="12.75">
      <c r="A25" s="60" t="s">
        <v>96</v>
      </c>
      <c r="B25" s="35" t="s">
        <v>23</v>
      </c>
      <c r="C25" s="101"/>
      <c r="D25" s="32">
        <v>17.1</v>
      </c>
      <c r="E25" s="32">
        <f>SUM(F25:Q25)</f>
        <v>19.3</v>
      </c>
      <c r="F25" s="32">
        <v>1.6</v>
      </c>
      <c r="G25" s="32">
        <v>1.6</v>
      </c>
      <c r="H25" s="32">
        <v>1.6</v>
      </c>
      <c r="I25" s="32">
        <v>1.6</v>
      </c>
      <c r="J25" s="32">
        <v>1.6</v>
      </c>
      <c r="K25" s="32">
        <v>1.6</v>
      </c>
      <c r="L25" s="32">
        <v>1.6</v>
      </c>
      <c r="M25" s="32">
        <v>1.6</v>
      </c>
      <c r="N25" s="32">
        <v>1.6</v>
      </c>
      <c r="O25" s="32">
        <v>1.7</v>
      </c>
      <c r="P25" s="32">
        <v>1.6</v>
      </c>
      <c r="Q25" s="32">
        <v>1.6</v>
      </c>
      <c r="R25" s="18">
        <f>SUM(F25:Q25)</f>
        <v>19.3</v>
      </c>
    </row>
    <row r="26" spans="1:18" s="2" customFormat="1" ht="12.75">
      <c r="A26" s="60" t="s">
        <v>97</v>
      </c>
      <c r="B26" s="35" t="s">
        <v>89</v>
      </c>
      <c r="C26" s="101"/>
      <c r="D26" s="32">
        <v>171.1</v>
      </c>
      <c r="E26" s="32">
        <f>SUM(F26:Q26)</f>
        <v>141.10000000000002</v>
      </c>
      <c r="F26" s="32">
        <v>1.9</v>
      </c>
      <c r="G26" s="32">
        <v>1.9</v>
      </c>
      <c r="H26" s="32">
        <v>8.5</v>
      </c>
      <c r="I26" s="32">
        <v>9.4</v>
      </c>
      <c r="J26" s="32">
        <v>7.3</v>
      </c>
      <c r="K26" s="32">
        <v>7.5</v>
      </c>
      <c r="L26" s="32">
        <v>11.3</v>
      </c>
      <c r="M26" s="32">
        <v>24.7</v>
      </c>
      <c r="N26" s="32">
        <v>31.2</v>
      </c>
      <c r="O26" s="32">
        <v>12.7</v>
      </c>
      <c r="P26" s="32">
        <v>11.9</v>
      </c>
      <c r="Q26" s="32">
        <v>12.8</v>
      </c>
      <c r="R26" s="18">
        <f>SUM(F26:Q26)</f>
        <v>141.10000000000002</v>
      </c>
    </row>
    <row r="27" spans="1:17" s="2" customFormat="1" ht="12.75">
      <c r="A27" s="60" t="s">
        <v>98</v>
      </c>
      <c r="B27" s="29" t="s">
        <v>25</v>
      </c>
      <c r="C27" s="10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s="2" customFormat="1" ht="12.75">
      <c r="A28" s="60" t="s">
        <v>99</v>
      </c>
      <c r="B28" s="29" t="s">
        <v>26</v>
      </c>
      <c r="C28" s="10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8" s="2" customFormat="1" ht="12.75">
      <c r="A29" s="60" t="s">
        <v>100</v>
      </c>
      <c r="B29" s="35" t="s">
        <v>34</v>
      </c>
      <c r="C29" s="101"/>
      <c r="D29" s="32">
        <v>0</v>
      </c>
      <c r="E29" s="32">
        <f>SUM(F29:Q29)</f>
        <v>1.4999999999999998</v>
      </c>
      <c r="F29" s="32"/>
      <c r="G29" s="32">
        <v>0.1</v>
      </c>
      <c r="H29" s="32">
        <v>0.1</v>
      </c>
      <c r="I29" s="32">
        <v>0.1</v>
      </c>
      <c r="J29" s="32">
        <v>0.1</v>
      </c>
      <c r="K29" s="32">
        <v>0.1</v>
      </c>
      <c r="L29" s="32"/>
      <c r="M29" s="32">
        <v>0.2</v>
      </c>
      <c r="N29" s="32">
        <v>0.2</v>
      </c>
      <c r="O29" s="32">
        <v>0.2</v>
      </c>
      <c r="P29" s="32">
        <v>0.2</v>
      </c>
      <c r="Q29" s="32">
        <v>0.2</v>
      </c>
      <c r="R29" s="18">
        <f aca="true" t="shared" si="4" ref="R29:R39">SUM(F29:Q29)</f>
        <v>1.4999999999999998</v>
      </c>
    </row>
    <row r="30" spans="1:18" s="2" customFormat="1" ht="34.5" customHeight="1">
      <c r="A30" s="60" t="s">
        <v>101</v>
      </c>
      <c r="B30" s="35" t="s">
        <v>139</v>
      </c>
      <c r="C30" s="103"/>
      <c r="D30" s="32">
        <f aca="true" t="shared" si="5" ref="D30:Q30">SUM(D32:D33)</f>
        <v>0.3</v>
      </c>
      <c r="E30" s="32">
        <f t="shared" si="5"/>
        <v>0.30000000000000004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0.1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0.1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0.1</v>
      </c>
      <c r="R30" s="18">
        <f t="shared" si="4"/>
        <v>0.30000000000000004</v>
      </c>
    </row>
    <row r="31" spans="1:18" s="2" customFormat="1" ht="12.75">
      <c r="A31" s="60"/>
      <c r="B31" s="35" t="s">
        <v>83</v>
      </c>
      <c r="C31" s="10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18"/>
    </row>
    <row r="32" spans="1:21" s="2" customFormat="1" ht="12.75">
      <c r="A32" s="60" t="s">
        <v>125</v>
      </c>
      <c r="B32" s="39" t="s">
        <v>38</v>
      </c>
      <c r="C32" s="101"/>
      <c r="D32" s="32">
        <v>0.3</v>
      </c>
      <c r="E32" s="32">
        <f>SUM(F32:Q32)</f>
        <v>0.30000000000000004</v>
      </c>
      <c r="F32" s="32"/>
      <c r="G32" s="32"/>
      <c r="H32" s="32"/>
      <c r="I32" s="32">
        <v>0.1</v>
      </c>
      <c r="J32" s="32"/>
      <c r="K32" s="32"/>
      <c r="L32" s="32"/>
      <c r="M32" s="32">
        <v>0.1</v>
      </c>
      <c r="N32" s="32"/>
      <c r="O32" s="32"/>
      <c r="P32" s="32"/>
      <c r="Q32" s="32">
        <v>0.1</v>
      </c>
      <c r="R32" s="18">
        <f t="shared" si="4"/>
        <v>0.30000000000000004</v>
      </c>
      <c r="U32" s="17">
        <f>SUM(U33:U40)</f>
        <v>0</v>
      </c>
    </row>
    <row r="33" spans="1:18" s="2" customFormat="1" ht="25.5">
      <c r="A33" s="60" t="s">
        <v>126</v>
      </c>
      <c r="B33" s="36" t="s">
        <v>39</v>
      </c>
      <c r="C33" s="101"/>
      <c r="D33" s="32">
        <v>0</v>
      </c>
      <c r="E33" s="32">
        <f>SUM(F33:Q33)</f>
        <v>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18">
        <f t="shared" si="4"/>
        <v>0</v>
      </c>
    </row>
    <row r="34" spans="1:18" s="2" customFormat="1" ht="12.75">
      <c r="A34" s="60" t="s">
        <v>102</v>
      </c>
      <c r="B34" s="30" t="s">
        <v>28</v>
      </c>
      <c r="C34" s="101"/>
      <c r="D34" s="32">
        <v>0</v>
      </c>
      <c r="E34" s="32">
        <f>SUM(F34:Q34)</f>
        <v>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18">
        <f t="shared" si="4"/>
        <v>0</v>
      </c>
    </row>
    <row r="35" spans="1:18" s="2" customFormat="1" ht="12.75">
      <c r="A35" s="60" t="s">
        <v>103</v>
      </c>
      <c r="B35" s="35" t="s">
        <v>138</v>
      </c>
      <c r="C35" s="103"/>
      <c r="D35" s="32">
        <f>SUM(D37:D38)</f>
        <v>2.8000000000000003</v>
      </c>
      <c r="E35" s="32">
        <f aca="true" t="shared" si="6" ref="E35:Q35">SUM(E38+E37)</f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18">
        <f t="shared" si="4"/>
        <v>0</v>
      </c>
    </row>
    <row r="36" spans="1:18" s="2" customFormat="1" ht="12.75">
      <c r="A36" s="60"/>
      <c r="B36" s="35" t="s">
        <v>83</v>
      </c>
      <c r="C36" s="10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18"/>
    </row>
    <row r="37" spans="1:18" s="2" customFormat="1" ht="12.75">
      <c r="A37" s="60" t="s">
        <v>127</v>
      </c>
      <c r="B37" s="31" t="s">
        <v>13</v>
      </c>
      <c r="C37" s="101"/>
      <c r="D37" s="32">
        <v>2.7</v>
      </c>
      <c r="E37" s="32">
        <f>SUM(F37:Q37)</f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18">
        <f t="shared" si="4"/>
        <v>0</v>
      </c>
    </row>
    <row r="38" spans="1:18" s="2" customFormat="1" ht="25.5">
      <c r="A38" s="60" t="s">
        <v>128</v>
      </c>
      <c r="B38" s="31" t="s">
        <v>18</v>
      </c>
      <c r="C38" s="101"/>
      <c r="D38" s="32">
        <v>0.1</v>
      </c>
      <c r="E38" s="32">
        <f>SUM(F38:Q38)</f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18">
        <f t="shared" si="4"/>
        <v>0</v>
      </c>
    </row>
    <row r="39" spans="1:18" s="2" customFormat="1" ht="12.75">
      <c r="A39" s="60" t="s">
        <v>104</v>
      </c>
      <c r="B39" s="31" t="s">
        <v>29</v>
      </c>
      <c r="C39" s="101"/>
      <c r="D39" s="32">
        <v>0.7</v>
      </c>
      <c r="E39" s="32">
        <f>SUM(F39:Q39)</f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18">
        <f t="shared" si="4"/>
        <v>0</v>
      </c>
    </row>
    <row r="40" spans="1:18" s="2" customFormat="1" ht="12.75">
      <c r="A40" s="60" t="s">
        <v>105</v>
      </c>
      <c r="B40" s="35" t="s">
        <v>44</v>
      </c>
      <c r="C40" s="103"/>
      <c r="D40" s="32">
        <f>SUM(D41:D49)</f>
        <v>45.4</v>
      </c>
      <c r="E40" s="32">
        <f>SUM(E41:E49)</f>
        <v>42.199999999999996</v>
      </c>
      <c r="F40" s="32">
        <f>SUM(F41:F49)</f>
        <v>3.5</v>
      </c>
      <c r="G40" s="32">
        <f>SUM(G41:G49)</f>
        <v>3.5</v>
      </c>
      <c r="H40" s="32">
        <f aca="true" t="shared" si="7" ref="H40:Q40">SUM(H41:H49)</f>
        <v>3.6</v>
      </c>
      <c r="I40" s="32">
        <f t="shared" si="7"/>
        <v>3.5</v>
      </c>
      <c r="J40" s="32">
        <f t="shared" si="7"/>
        <v>3.5</v>
      </c>
      <c r="K40" s="32">
        <f t="shared" si="7"/>
        <v>3.5</v>
      </c>
      <c r="L40" s="32">
        <f t="shared" si="7"/>
        <v>3.5</v>
      </c>
      <c r="M40" s="32">
        <f t="shared" si="7"/>
        <v>3.5</v>
      </c>
      <c r="N40" s="32">
        <f t="shared" si="7"/>
        <v>3.5</v>
      </c>
      <c r="O40" s="32">
        <f t="shared" si="7"/>
        <v>3.6</v>
      </c>
      <c r="P40" s="32">
        <f t="shared" si="7"/>
        <v>3.5</v>
      </c>
      <c r="Q40" s="32">
        <f t="shared" si="7"/>
        <v>3.5</v>
      </c>
      <c r="R40" s="18">
        <f>SUM(F40:Q40)</f>
        <v>42.2</v>
      </c>
    </row>
    <row r="41" spans="1:18" s="2" customFormat="1" ht="25.5">
      <c r="A41" s="60" t="s">
        <v>106</v>
      </c>
      <c r="B41" s="35" t="s">
        <v>60</v>
      </c>
      <c r="C41" s="103"/>
      <c r="D41" s="32">
        <v>43.2</v>
      </c>
      <c r="E41" s="32">
        <f aca="true" t="shared" si="8" ref="E41:E48">SUM(F41:Q41)</f>
        <v>39.599999999999994</v>
      </c>
      <c r="F41" s="32">
        <v>3.3</v>
      </c>
      <c r="G41" s="32">
        <v>3.3</v>
      </c>
      <c r="H41" s="32">
        <v>3.3</v>
      </c>
      <c r="I41" s="32">
        <v>3.3</v>
      </c>
      <c r="J41" s="32">
        <v>3.3</v>
      </c>
      <c r="K41" s="32">
        <v>3.3</v>
      </c>
      <c r="L41" s="32">
        <v>3.3</v>
      </c>
      <c r="M41" s="32">
        <v>3.3</v>
      </c>
      <c r="N41" s="32">
        <v>3.3</v>
      </c>
      <c r="O41" s="32">
        <v>3.3</v>
      </c>
      <c r="P41" s="32">
        <v>3.3</v>
      </c>
      <c r="Q41" s="32">
        <v>3.3</v>
      </c>
      <c r="R41" s="18"/>
    </row>
    <row r="42" spans="1:18" s="2" customFormat="1" ht="12.75">
      <c r="A42" s="60" t="s">
        <v>107</v>
      </c>
      <c r="B42" s="35" t="s">
        <v>92</v>
      </c>
      <c r="C42" s="103"/>
      <c r="D42" s="32">
        <v>0</v>
      </c>
      <c r="E42" s="32">
        <f t="shared" si="8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18"/>
    </row>
    <row r="43" spans="1:18" s="2" customFormat="1" ht="12.75">
      <c r="A43" s="60" t="s">
        <v>108</v>
      </c>
      <c r="B43" s="35" t="s">
        <v>61</v>
      </c>
      <c r="C43" s="103"/>
      <c r="D43" s="32">
        <v>0.9</v>
      </c>
      <c r="E43" s="32">
        <f t="shared" si="8"/>
        <v>2.4</v>
      </c>
      <c r="F43" s="32">
        <v>0.2</v>
      </c>
      <c r="G43" s="32">
        <v>0.2</v>
      </c>
      <c r="H43" s="32">
        <v>0.2</v>
      </c>
      <c r="I43" s="32">
        <v>0.2</v>
      </c>
      <c r="J43" s="32">
        <v>0.2</v>
      </c>
      <c r="K43" s="32">
        <v>0.2</v>
      </c>
      <c r="L43" s="32">
        <v>0.2</v>
      </c>
      <c r="M43" s="32">
        <v>0.2</v>
      </c>
      <c r="N43" s="32">
        <v>0.2</v>
      </c>
      <c r="O43" s="32">
        <v>0.2</v>
      </c>
      <c r="P43" s="32">
        <v>0.2</v>
      </c>
      <c r="Q43" s="32">
        <v>0.2</v>
      </c>
      <c r="R43" s="18"/>
    </row>
    <row r="44" spans="1:18" s="2" customFormat="1" ht="12.75">
      <c r="A44" s="60" t="s">
        <v>109</v>
      </c>
      <c r="B44" s="35" t="s">
        <v>62</v>
      </c>
      <c r="C44" s="103"/>
      <c r="D44" s="32">
        <v>0</v>
      </c>
      <c r="E44" s="32">
        <f t="shared" si="8"/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18"/>
    </row>
    <row r="45" spans="1:18" s="2" customFormat="1" ht="12.75">
      <c r="A45" s="60" t="s">
        <v>110</v>
      </c>
      <c r="B45" s="35" t="s">
        <v>64</v>
      </c>
      <c r="C45" s="103"/>
      <c r="D45" s="32">
        <v>0</v>
      </c>
      <c r="E45" s="32">
        <f t="shared" si="8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18"/>
    </row>
    <row r="46" spans="1:18" s="2" customFormat="1" ht="25.5">
      <c r="A46" s="60" t="s">
        <v>111</v>
      </c>
      <c r="B46" s="35" t="s">
        <v>71</v>
      </c>
      <c r="C46" s="103"/>
      <c r="D46" s="32">
        <v>0</v>
      </c>
      <c r="E46" s="32">
        <f t="shared" si="8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18"/>
    </row>
    <row r="47" spans="1:18" s="2" customFormat="1" ht="25.5">
      <c r="A47" s="60" t="s">
        <v>112</v>
      </c>
      <c r="B47" s="35" t="s">
        <v>93</v>
      </c>
      <c r="C47" s="103"/>
      <c r="D47" s="32"/>
      <c r="E47" s="32">
        <f t="shared" si="8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18"/>
    </row>
    <row r="48" spans="1:18" s="2" customFormat="1" ht="12.75">
      <c r="A48" s="60" t="s">
        <v>113</v>
      </c>
      <c r="B48" s="35" t="s">
        <v>72</v>
      </c>
      <c r="C48" s="32"/>
      <c r="D48" s="32"/>
      <c r="E48" s="32">
        <f t="shared" si="8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18"/>
    </row>
    <row r="49" spans="1:18" s="2" customFormat="1" ht="12.75">
      <c r="A49" s="60" t="s">
        <v>114</v>
      </c>
      <c r="B49" s="35" t="s">
        <v>30</v>
      </c>
      <c r="C49" s="32"/>
      <c r="D49" s="32">
        <v>1.3</v>
      </c>
      <c r="E49" s="32">
        <f>SUM(G49:Q49)</f>
        <v>0.2</v>
      </c>
      <c r="F49" s="32">
        <v>0</v>
      </c>
      <c r="G49" s="32">
        <v>0</v>
      </c>
      <c r="H49" s="32">
        <v>0.1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0.1</v>
      </c>
      <c r="P49" s="32">
        <v>0</v>
      </c>
      <c r="Q49" s="32">
        <v>0</v>
      </c>
      <c r="R49" s="18"/>
    </row>
    <row r="50" spans="1:18" s="2" customFormat="1" ht="12.75">
      <c r="A50" s="60" t="s">
        <v>115</v>
      </c>
      <c r="B50" s="35" t="s">
        <v>30</v>
      </c>
      <c r="C50" s="32"/>
      <c r="D50" s="32">
        <f>SUM(D52:D58)</f>
        <v>2.9000000000000004</v>
      </c>
      <c r="E50" s="32">
        <f>SUM(E52:E58)</f>
        <v>3.3</v>
      </c>
      <c r="F50" s="32">
        <f aca="true" t="shared" si="9" ref="F50:Q50">SUM(F52:F58)</f>
        <v>0.2</v>
      </c>
      <c r="G50" s="32">
        <f t="shared" si="9"/>
        <v>0.3</v>
      </c>
      <c r="H50" s="32">
        <f t="shared" si="9"/>
        <v>0.2</v>
      </c>
      <c r="I50" s="32">
        <f t="shared" si="9"/>
        <v>0.4</v>
      </c>
      <c r="J50" s="32">
        <f t="shared" si="9"/>
        <v>0.2</v>
      </c>
      <c r="K50" s="32">
        <f t="shared" si="9"/>
        <v>0.3</v>
      </c>
      <c r="L50" s="32">
        <f t="shared" si="9"/>
        <v>0.2</v>
      </c>
      <c r="M50" s="32">
        <f t="shared" si="9"/>
        <v>0.4</v>
      </c>
      <c r="N50" s="32">
        <f t="shared" si="9"/>
        <v>0.2</v>
      </c>
      <c r="O50" s="32">
        <f t="shared" si="9"/>
        <v>0.3</v>
      </c>
      <c r="P50" s="32">
        <f t="shared" si="9"/>
        <v>0.2</v>
      </c>
      <c r="Q50" s="32">
        <f t="shared" si="9"/>
        <v>0.4</v>
      </c>
      <c r="R50" s="18">
        <f>SUM(F50:Q50)</f>
        <v>3.3000000000000003</v>
      </c>
    </row>
    <row r="51" spans="1:18" s="2" customFormat="1" ht="12.75">
      <c r="A51" s="60"/>
      <c r="B51" s="35" t="s">
        <v>83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18"/>
    </row>
    <row r="52" spans="1:18" s="2" customFormat="1" ht="12.75">
      <c r="A52" s="60" t="s">
        <v>116</v>
      </c>
      <c r="B52" s="35" t="s">
        <v>65</v>
      </c>
      <c r="C52" s="32"/>
      <c r="D52" s="32">
        <v>0</v>
      </c>
      <c r="E52" s="32">
        <f>SUM(F52:Q52)</f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18"/>
    </row>
    <row r="53" spans="1:18" s="2" customFormat="1" ht="12.75">
      <c r="A53" s="60" t="s">
        <v>117</v>
      </c>
      <c r="B53" s="35" t="s">
        <v>66</v>
      </c>
      <c r="C53" s="32"/>
      <c r="D53" s="32">
        <v>2.6</v>
      </c>
      <c r="E53" s="32">
        <f>SUM(F53:Q53)</f>
        <v>3</v>
      </c>
      <c r="F53" s="32">
        <v>0.2</v>
      </c>
      <c r="G53" s="32">
        <v>0.3</v>
      </c>
      <c r="H53" s="32">
        <v>0.2</v>
      </c>
      <c r="I53" s="32">
        <v>0.3</v>
      </c>
      <c r="J53" s="32">
        <v>0.2</v>
      </c>
      <c r="K53" s="32">
        <v>0.3</v>
      </c>
      <c r="L53" s="32">
        <v>0.2</v>
      </c>
      <c r="M53" s="32">
        <v>0.3</v>
      </c>
      <c r="N53" s="32">
        <v>0.2</v>
      </c>
      <c r="O53" s="32">
        <v>0.3</v>
      </c>
      <c r="P53" s="32">
        <v>0.2</v>
      </c>
      <c r="Q53" s="32">
        <v>0.3</v>
      </c>
      <c r="R53" s="18"/>
    </row>
    <row r="54" spans="1:18" s="2" customFormat="1" ht="12.75">
      <c r="A54" s="60" t="s">
        <v>118</v>
      </c>
      <c r="B54" s="35" t="s">
        <v>67</v>
      </c>
      <c r="C54" s="32"/>
      <c r="D54" s="32">
        <v>0</v>
      </c>
      <c r="E54" s="32">
        <f>SUM(F54:Q54)</f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18"/>
    </row>
    <row r="55" spans="1:18" s="2" customFormat="1" ht="12.75">
      <c r="A55" s="60" t="s">
        <v>119</v>
      </c>
      <c r="B55" s="35" t="s">
        <v>68</v>
      </c>
      <c r="C55" s="32"/>
      <c r="D55" s="32">
        <v>0</v>
      </c>
      <c r="E55" s="32">
        <f>SUM(F55:Q55)</f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18"/>
    </row>
    <row r="56" spans="1:18" s="2" customFormat="1" ht="12.75">
      <c r="A56" s="60" t="s">
        <v>120</v>
      </c>
      <c r="B56" s="35" t="s">
        <v>69</v>
      </c>
      <c r="C56" s="32"/>
      <c r="D56" s="32">
        <v>0</v>
      </c>
      <c r="E56" s="32">
        <f>SUM(F56:Q56)</f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18"/>
    </row>
    <row r="57" spans="1:18" s="2" customFormat="1" ht="12.75">
      <c r="A57" s="60" t="s">
        <v>121</v>
      </c>
      <c r="B57" s="35" t="s">
        <v>70</v>
      </c>
      <c r="C57" s="32"/>
      <c r="D57" s="32">
        <v>0.1</v>
      </c>
      <c r="E57" s="32">
        <f>SUM(G57:Q57)</f>
        <v>0.30000000000000004</v>
      </c>
      <c r="F57" s="32">
        <v>0</v>
      </c>
      <c r="G57" s="32">
        <v>0</v>
      </c>
      <c r="H57" s="32">
        <v>0</v>
      </c>
      <c r="I57" s="32">
        <v>0.1</v>
      </c>
      <c r="J57" s="32">
        <v>0</v>
      </c>
      <c r="K57" s="32">
        <v>0</v>
      </c>
      <c r="L57" s="32">
        <v>0</v>
      </c>
      <c r="M57" s="32">
        <v>0.1</v>
      </c>
      <c r="N57" s="32">
        <v>0</v>
      </c>
      <c r="O57" s="32">
        <v>0</v>
      </c>
      <c r="P57" s="32">
        <v>0</v>
      </c>
      <c r="Q57" s="32">
        <v>0.1</v>
      </c>
      <c r="R57" s="18"/>
    </row>
    <row r="58" spans="1:18" s="2" customFormat="1" ht="12.75">
      <c r="A58" s="60" t="s">
        <v>122</v>
      </c>
      <c r="B58" s="35" t="s">
        <v>30</v>
      </c>
      <c r="C58" s="32"/>
      <c r="D58" s="32">
        <v>0.2</v>
      </c>
      <c r="E58" s="32">
        <f>SUM(F58:Q58)</f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18"/>
    </row>
    <row r="59" spans="1:18" s="2" customFormat="1" ht="25.5">
      <c r="A59" s="60" t="s">
        <v>123</v>
      </c>
      <c r="B59" s="35" t="s">
        <v>14</v>
      </c>
      <c r="C59" s="32"/>
      <c r="D59" s="32">
        <f>SUM(D13-D22)</f>
        <v>0.10000000000002274</v>
      </c>
      <c r="E59" s="32">
        <f aca="true" t="shared" si="10" ref="E59:Q59">SUM(E13-E22)</f>
        <v>0.30000000000001137</v>
      </c>
      <c r="F59" s="32">
        <f t="shared" si="10"/>
        <v>-8</v>
      </c>
      <c r="G59" s="32">
        <f t="shared" si="10"/>
        <v>-8.200000000000001</v>
      </c>
      <c r="H59" s="32">
        <f t="shared" si="10"/>
        <v>-2.299999999999997</v>
      </c>
      <c r="I59" s="32">
        <f t="shared" si="10"/>
        <v>-1.6000000000000014</v>
      </c>
      <c r="J59" s="32">
        <f t="shared" si="10"/>
        <v>-3.1999999999999975</v>
      </c>
      <c r="K59" s="32">
        <f t="shared" si="10"/>
        <v>-2.8999999999999986</v>
      </c>
      <c r="L59" s="32">
        <f t="shared" si="10"/>
        <v>0.5999999999999979</v>
      </c>
      <c r="M59" s="32">
        <f t="shared" si="10"/>
        <v>8</v>
      </c>
      <c r="N59" s="32">
        <f t="shared" si="10"/>
        <v>14.29999999999999</v>
      </c>
      <c r="O59" s="32">
        <f t="shared" si="10"/>
        <v>1.1999999999999993</v>
      </c>
      <c r="P59" s="32">
        <f t="shared" si="10"/>
        <v>1.2000000000000028</v>
      </c>
      <c r="Q59" s="32">
        <f t="shared" si="10"/>
        <v>1.1999999999999993</v>
      </c>
      <c r="R59" s="18">
        <f>SUM(F59:Q59)</f>
        <v>0.2999999999999936</v>
      </c>
    </row>
    <row r="60" spans="1:18" s="2" customFormat="1" ht="12.75">
      <c r="A60" s="60" t="s">
        <v>124</v>
      </c>
      <c r="B60" s="29" t="s">
        <v>43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18"/>
    </row>
    <row r="61" spans="1:19" s="2" customFormat="1" ht="12.75">
      <c r="A61" s="60" t="s">
        <v>19</v>
      </c>
      <c r="B61" s="29" t="s">
        <v>36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18">
        <f>SUM(F59:Q59)</f>
        <v>0.2999999999999936</v>
      </c>
    </row>
    <row r="62" spans="1:18" s="2" customFormat="1" ht="12.75">
      <c r="A62" s="60" t="s">
        <v>33</v>
      </c>
      <c r="B62" s="35" t="s">
        <v>15</v>
      </c>
      <c r="C62" s="32"/>
      <c r="D62" s="32"/>
      <c r="E62" s="32">
        <f>SUM(F62:Q62)</f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18">
        <f>SUM(F62:Q62)</f>
        <v>0</v>
      </c>
    </row>
    <row r="63" spans="1:17" s="2" customFormat="1" ht="25.5">
      <c r="A63" s="61" t="s">
        <v>37</v>
      </c>
      <c r="B63" s="29" t="s">
        <v>16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s="2" customFormat="1" ht="12.75">
      <c r="A64" s="60"/>
      <c r="B64" s="29" t="s">
        <v>17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s="2" customFormat="1" ht="12.75">
      <c r="A65" s="6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54"/>
      <c r="M65" s="54"/>
      <c r="N65" s="54"/>
      <c r="O65" s="54"/>
      <c r="P65" s="54"/>
      <c r="Q65" s="54"/>
    </row>
    <row r="66" spans="1:18" s="2" customFormat="1" ht="12.75">
      <c r="A66" s="62"/>
      <c r="B66" s="63" t="s">
        <v>129</v>
      </c>
      <c r="C66" s="55"/>
      <c r="D66" s="55"/>
      <c r="E66" s="55"/>
      <c r="F66" s="54"/>
      <c r="G66" s="54"/>
      <c r="H66" s="54"/>
      <c r="I66" s="54"/>
      <c r="J66" s="54" t="s">
        <v>42</v>
      </c>
      <c r="K66" s="54"/>
      <c r="L66" s="19"/>
      <c r="M66" s="19"/>
      <c r="N66" s="19"/>
      <c r="O66" s="19"/>
      <c r="P66" s="19"/>
      <c r="Q66" s="19"/>
      <c r="R66" s="18"/>
    </row>
    <row r="67" spans="1:18" s="2" customFormat="1" ht="12.75">
      <c r="A67" s="64"/>
      <c r="B67" s="56" t="s">
        <v>31</v>
      </c>
      <c r="C67" s="34"/>
      <c r="D67" s="34"/>
      <c r="E67" s="34"/>
      <c r="F67" s="57"/>
      <c r="G67" s="57"/>
      <c r="H67" s="57"/>
      <c r="I67" s="57"/>
      <c r="J67" s="57" t="s">
        <v>32</v>
      </c>
      <c r="K67" s="57"/>
      <c r="L67" s="22"/>
      <c r="M67" s="22"/>
      <c r="N67" s="22"/>
      <c r="O67" s="22"/>
      <c r="P67" s="22"/>
      <c r="Q67" s="22"/>
      <c r="R67" s="18"/>
    </row>
    <row r="68" spans="2:18" s="2" customFormat="1" ht="12.75">
      <c r="B68" s="14"/>
      <c r="C68" s="1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2:7" s="2" customFormat="1" ht="12.75">
      <c r="B69" s="14"/>
      <c r="C69" s="14"/>
      <c r="F69" s="18"/>
      <c r="G69" s="18"/>
    </row>
    <row r="70" s="2" customFormat="1" ht="12.75">
      <c r="F70" s="18"/>
    </row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</sheetData>
  <mergeCells count="4">
    <mergeCell ref="B11:B12"/>
    <mergeCell ref="C11:C12"/>
    <mergeCell ref="E11:E12"/>
    <mergeCell ref="F11:Q11"/>
  </mergeCells>
  <printOptions/>
  <pageMargins left="0.5" right="0.27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2014-03-17T10:13:24Z</cp:lastPrinted>
  <dcterms:created xsi:type="dcterms:W3CDTF">2012-01-27T07:13:03Z</dcterms:created>
  <dcterms:modified xsi:type="dcterms:W3CDTF">2014-03-25T15:08:21Z</dcterms:modified>
  <cp:category/>
  <cp:version/>
  <cp:contentType/>
  <cp:contentStatus/>
</cp:coreProperties>
</file>